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35" windowWidth="15480" windowHeight="11430" firstSheet="1" activeTab="1"/>
  </bookViews>
  <sheets>
    <sheet name="Helper" sheetId="24" state="hidden" r:id="rId1"/>
    <sheet name="Ermittlung Personalausgaben " sheetId="3" r:id="rId2"/>
    <sheet name="Tabelle1" sheetId="23" r:id="rId3"/>
  </sheets>
  <definedNames>
    <definedName name="_xlnm.Print_Area" localSheetId="1">'Ermittlung Personalausgaben '!$A$1:$S$44</definedName>
  </definedNames>
  <calcPr calcId="145621"/>
</workbook>
</file>

<file path=xl/calcChain.xml><?xml version="1.0" encoding="utf-8"?>
<calcChain xmlns="http://schemas.openxmlformats.org/spreadsheetml/2006/main">
  <c r="R25" i="3" l="1"/>
  <c r="S25" i="3" s="1"/>
  <c r="L25" i="3"/>
  <c r="R26" i="3"/>
  <c r="S26" i="3" s="1"/>
  <c r="L26" i="3"/>
  <c r="R27" i="3"/>
  <c r="S27" i="3" s="1"/>
  <c r="L27" i="3"/>
  <c r="R28" i="3"/>
  <c r="S28" i="3" s="1"/>
  <c r="L28" i="3"/>
  <c r="R20" i="3"/>
  <c r="S20" i="3" s="1"/>
  <c r="L20" i="3"/>
  <c r="R21" i="3"/>
  <c r="S21" i="3" s="1"/>
  <c r="L21" i="3"/>
  <c r="R22" i="3"/>
  <c r="S22" i="3" s="1"/>
  <c r="L22" i="3"/>
  <c r="R23" i="3"/>
  <c r="S23" i="3" s="1"/>
  <c r="L23" i="3"/>
  <c r="R24" i="3"/>
  <c r="S24" i="3" s="1"/>
  <c r="L24" i="3"/>
  <c r="L13" i="3"/>
  <c r="L14" i="3"/>
  <c r="L15" i="3"/>
  <c r="L16" i="3"/>
  <c r="L17" i="3"/>
  <c r="L18" i="3"/>
  <c r="L19" i="3"/>
  <c r="L29" i="3"/>
  <c r="G23" i="24" l="1"/>
  <c r="F23" i="24" s="1"/>
  <c r="H23" i="24" s="1"/>
  <c r="N15" i="3" s="1"/>
  <c r="P15" i="3" s="1"/>
  <c r="Q15" i="3" s="1"/>
  <c r="G26" i="24"/>
  <c r="F26" i="24" s="1"/>
  <c r="H26" i="24" s="1"/>
  <c r="N18" i="3" s="1"/>
  <c r="P18" i="3" s="1"/>
  <c r="Q18" i="3" s="1"/>
  <c r="G22" i="24"/>
  <c r="F22" i="24" s="1"/>
  <c r="H22" i="24" s="1"/>
  <c r="N14" i="3" s="1"/>
  <c r="P14" i="3" s="1"/>
  <c r="Q14" i="3" s="1"/>
  <c r="G31" i="24"/>
  <c r="F31" i="24" s="1"/>
  <c r="H31" i="24" s="1"/>
  <c r="N23" i="3" s="1"/>
  <c r="P23" i="3" s="1"/>
  <c r="Q23" i="3" s="1"/>
  <c r="G29" i="24"/>
  <c r="F29" i="24" s="1"/>
  <c r="H29" i="24" s="1"/>
  <c r="N21" i="3" s="1"/>
  <c r="P21" i="3" s="1"/>
  <c r="Q21" i="3" s="1"/>
  <c r="G36" i="24"/>
  <c r="F36" i="24" s="1"/>
  <c r="H36" i="24" s="1"/>
  <c r="N28" i="3" s="1"/>
  <c r="P28" i="3" s="1"/>
  <c r="Q28" i="3" s="1"/>
  <c r="G34" i="24"/>
  <c r="F34" i="24" s="1"/>
  <c r="H34" i="24" s="1"/>
  <c r="N26" i="3" s="1"/>
  <c r="P26" i="3" s="1"/>
  <c r="Q26" i="3" s="1"/>
  <c r="G25" i="24"/>
  <c r="G37" i="24"/>
  <c r="G24" i="24"/>
  <c r="F24" i="24" s="1"/>
  <c r="H24" i="24" s="1"/>
  <c r="N16" i="3" s="1"/>
  <c r="P16" i="3" s="1"/>
  <c r="Q16" i="3" s="1"/>
  <c r="G32" i="24"/>
  <c r="F32" i="24" s="1"/>
  <c r="H32" i="24" s="1"/>
  <c r="N24" i="3" s="1"/>
  <c r="P24" i="3" s="1"/>
  <c r="Q24" i="3" s="1"/>
  <c r="G30" i="24"/>
  <c r="F30" i="24" s="1"/>
  <c r="H30" i="24" s="1"/>
  <c r="N22" i="3" s="1"/>
  <c r="P22" i="3" s="1"/>
  <c r="Q22" i="3" s="1"/>
  <c r="G28" i="24"/>
  <c r="F28" i="24" s="1"/>
  <c r="H28" i="24" s="1"/>
  <c r="N20" i="3" s="1"/>
  <c r="P20" i="3" s="1"/>
  <c r="Q20" i="3" s="1"/>
  <c r="G35" i="24"/>
  <c r="F35" i="24" s="1"/>
  <c r="H35" i="24" s="1"/>
  <c r="N27" i="3" s="1"/>
  <c r="P27" i="3" s="1"/>
  <c r="Q27" i="3" s="1"/>
  <c r="G33" i="24"/>
  <c r="F33" i="24" s="1"/>
  <c r="H33" i="24" s="1"/>
  <c r="N25" i="3" s="1"/>
  <c r="P25" i="3" s="1"/>
  <c r="Q25" i="3" s="1"/>
  <c r="G27" i="24"/>
  <c r="F27" i="24" s="1"/>
  <c r="H27" i="24" s="1"/>
  <c r="N19" i="3" s="1"/>
  <c r="P19" i="3" s="1"/>
  <c r="Q19" i="3" s="1"/>
  <c r="G21" i="24"/>
  <c r="F25" i="24" l="1"/>
  <c r="H25" i="24" s="1"/>
  <c r="N17" i="3" s="1"/>
  <c r="P17" i="3" s="1"/>
  <c r="Q17" i="3" s="1"/>
  <c r="F37" i="24"/>
  <c r="H37" i="24" s="1"/>
  <c r="N29" i="3" s="1"/>
  <c r="P29" i="3" s="1"/>
  <c r="Q29" i="3" s="1"/>
  <c r="F21" i="24"/>
  <c r="H21" i="24" s="1"/>
  <c r="N13" i="3" s="1"/>
  <c r="P13" i="3" s="1"/>
  <c r="T20" i="3"/>
  <c r="AH20" i="3" s="1"/>
  <c r="T28" i="3"/>
  <c r="V28" i="3" s="1"/>
  <c r="T26" i="3"/>
  <c r="Z26" i="3" s="1"/>
  <c r="T25" i="3"/>
  <c r="W25" i="3" s="1"/>
  <c r="T24" i="3"/>
  <c r="AH24" i="3" s="1"/>
  <c r="T23" i="3"/>
  <c r="U23" i="3" s="1"/>
  <c r="T22" i="3"/>
  <c r="AF22" i="3" s="1"/>
  <c r="T21" i="3"/>
  <c r="AA21" i="3" s="1"/>
  <c r="T27" i="3"/>
  <c r="Y27" i="3" s="1"/>
  <c r="AH25" i="3" l="1"/>
  <c r="AF20" i="3"/>
  <c r="AG20" i="3"/>
  <c r="AD20" i="3"/>
  <c r="V22" i="3"/>
  <c r="AI22" i="3"/>
  <c r="AC22" i="3"/>
  <c r="AH26" i="3"/>
  <c r="AI26" i="3"/>
  <c r="U26" i="3"/>
  <c r="AD26" i="3"/>
  <c r="AF26" i="3"/>
  <c r="Y25" i="3"/>
  <c r="AG24" i="3"/>
  <c r="AE24" i="3"/>
  <c r="AA20" i="3"/>
  <c r="AC25" i="3"/>
  <c r="V26" i="3"/>
  <c r="AG22" i="3"/>
  <c r="AC24" i="3"/>
  <c r="AG25" i="3"/>
  <c r="V25" i="3"/>
  <c r="X25" i="3"/>
  <c r="AA25" i="3"/>
  <c r="AD25" i="3"/>
  <c r="AF25" i="3"/>
  <c r="AI25" i="3"/>
  <c r="Z25" i="3"/>
  <c r="AB25" i="3"/>
  <c r="AE25" i="3"/>
  <c r="AE22" i="3"/>
  <c r="AB22" i="3"/>
  <c r="W24" i="3"/>
  <c r="AE26" i="3"/>
  <c r="AC26" i="3"/>
  <c r="AB26" i="3"/>
  <c r="AA22" i="3"/>
  <c r="U22" i="3"/>
  <c r="X22" i="3"/>
  <c r="Y24" i="3"/>
  <c r="V24" i="3"/>
  <c r="W26" i="3"/>
  <c r="Y26" i="3"/>
  <c r="X26" i="3"/>
  <c r="Z22" i="3"/>
  <c r="AD22" i="3"/>
  <c r="X27" i="3"/>
  <c r="AI24" i="3"/>
  <c r="U25" i="3"/>
  <c r="AA26" i="3"/>
  <c r="AG26" i="3"/>
  <c r="AH22" i="3"/>
  <c r="W22" i="3"/>
  <c r="Y22" i="3"/>
  <c r="AG27" i="3"/>
  <c r="AF24" i="3"/>
  <c r="X24" i="3"/>
  <c r="AD24" i="3"/>
  <c r="Y20" i="3"/>
  <c r="AI20" i="3"/>
  <c r="AB20" i="3"/>
  <c r="V20" i="3"/>
  <c r="AC20" i="3"/>
  <c r="X20" i="3"/>
  <c r="W20" i="3"/>
  <c r="Z20" i="3"/>
  <c r="U20" i="3"/>
  <c r="AE20" i="3"/>
  <c r="AC21" i="3"/>
  <c r="Y21" i="3"/>
  <c r="W21" i="3"/>
  <c r="AH21" i="3"/>
  <c r="AI23" i="3"/>
  <c r="AC23" i="3"/>
  <c r="X23" i="3"/>
  <c r="AD23" i="3"/>
  <c r="AG23" i="3"/>
  <c r="AF23" i="3"/>
  <c r="V23" i="3"/>
  <c r="Y23" i="3"/>
  <c r="AE23" i="3"/>
  <c r="Z23" i="3"/>
  <c r="W23" i="3"/>
  <c r="AB23" i="3"/>
  <c r="AH23" i="3"/>
  <c r="AA23" i="3"/>
  <c r="AB24" i="3"/>
  <c r="U24" i="3"/>
  <c r="AA24" i="3"/>
  <c r="Z24" i="3"/>
  <c r="AD27" i="3"/>
  <c r="U27" i="3"/>
  <c r="Z27" i="3"/>
  <c r="AB27" i="3"/>
  <c r="W27" i="3"/>
  <c r="Y28" i="3"/>
  <c r="AE28" i="3"/>
  <c r="AH28" i="3"/>
  <c r="AB28" i="3"/>
  <c r="U28" i="3"/>
  <c r="AA28" i="3"/>
  <c r="AD28" i="3"/>
  <c r="AG28" i="3"/>
  <c r="X28" i="3"/>
  <c r="W28" i="3"/>
  <c r="Z28" i="3"/>
  <c r="AC28" i="3"/>
  <c r="AI28" i="3"/>
  <c r="AF28" i="3"/>
  <c r="AD21" i="3"/>
  <c r="AF21" i="3"/>
  <c r="AI21" i="3"/>
  <c r="AG21" i="3"/>
  <c r="Z21" i="3"/>
  <c r="AB21" i="3"/>
  <c r="AE21" i="3"/>
  <c r="U21" i="3"/>
  <c r="V21" i="3"/>
  <c r="X21" i="3"/>
  <c r="AE27" i="3"/>
  <c r="AA27" i="3"/>
  <c r="V27" i="3"/>
  <c r="AC27" i="3"/>
  <c r="AF27" i="3"/>
  <c r="AH27" i="3"/>
  <c r="AI27" i="3"/>
  <c r="R29" i="3" l="1"/>
  <c r="S29" i="3" s="1"/>
  <c r="R19" i="3"/>
  <c r="S19" i="3" s="1"/>
  <c r="R18" i="3"/>
  <c r="S18" i="3" s="1"/>
  <c r="R17" i="3"/>
  <c r="S17" i="3" s="1"/>
  <c r="R16" i="3"/>
  <c r="S16" i="3" s="1"/>
  <c r="R15" i="3"/>
  <c r="S15" i="3" s="1"/>
  <c r="R14" i="3"/>
  <c r="S14" i="3" s="1"/>
  <c r="R13" i="3"/>
  <c r="S13" i="3" s="1"/>
  <c r="R12" i="3"/>
  <c r="S12" i="3" s="1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U11" i="3" l="1"/>
  <c r="T29" i="3"/>
  <c r="AE29" i="3" s="1"/>
  <c r="T19" i="3"/>
  <c r="U19" i="3" s="1"/>
  <c r="T17" i="3"/>
  <c r="AA17" i="3" s="1"/>
  <c r="T16" i="3"/>
  <c r="AH16" i="3" s="1"/>
  <c r="T15" i="3"/>
  <c r="AC15" i="3" s="1"/>
  <c r="T18" i="3"/>
  <c r="Z18" i="3" s="1"/>
  <c r="T14" i="3"/>
  <c r="AB14" i="3" s="1"/>
  <c r="L12" i="3"/>
  <c r="W17" i="3" l="1"/>
  <c r="AH29" i="3"/>
  <c r="AI29" i="3"/>
  <c r="Y29" i="3"/>
  <c r="Z29" i="3"/>
  <c r="X29" i="3"/>
  <c r="W29" i="3"/>
  <c r="AG29" i="3"/>
  <c r="AC29" i="3"/>
  <c r="Y15" i="3"/>
  <c r="AD29" i="3"/>
  <c r="AF29" i="3"/>
  <c r="AA29" i="3"/>
  <c r="U15" i="3"/>
  <c r="AF15" i="3"/>
  <c r="AH17" i="3"/>
  <c r="Z15" i="3"/>
  <c r="AC17" i="3"/>
  <c r="G20" i="24"/>
  <c r="F20" i="24" s="1"/>
  <c r="H20" i="24" s="1"/>
  <c r="N12" i="3" s="1"/>
  <c r="AI15" i="3"/>
  <c r="AH15" i="3"/>
  <c r="AE19" i="3"/>
  <c r="X19" i="3"/>
  <c r="Z19" i="3"/>
  <c r="AG19" i="3"/>
  <c r="V19" i="3"/>
  <c r="AF19" i="3"/>
  <c r="AH19" i="3"/>
  <c r="AI19" i="3"/>
  <c r="Y19" i="3"/>
  <c r="AA19" i="3"/>
  <c r="AC19" i="3"/>
  <c r="AB19" i="3"/>
  <c r="AD19" i="3"/>
  <c r="W19" i="3"/>
  <c r="AB15" i="3"/>
  <c r="V15" i="3"/>
  <c r="Y17" i="3"/>
  <c r="AE15" i="3"/>
  <c r="W15" i="3"/>
  <c r="AA15" i="3"/>
  <c r="AA14" i="3"/>
  <c r="AG14" i="3"/>
  <c r="X14" i="3"/>
  <c r="X15" i="3"/>
  <c r="AD15" i="3"/>
  <c r="AG15" i="3"/>
  <c r="AD17" i="3"/>
  <c r="AF17" i="3"/>
  <c r="AI17" i="3"/>
  <c r="AG17" i="3"/>
  <c r="Z17" i="3"/>
  <c r="AB17" i="3"/>
  <c r="AE17" i="3"/>
  <c r="U17" i="3"/>
  <c r="V17" i="3"/>
  <c r="X17" i="3"/>
  <c r="AG16" i="3"/>
  <c r="AB16" i="3"/>
  <c r="W16" i="3"/>
  <c r="AD16" i="3"/>
  <c r="AC16" i="3"/>
  <c r="AI16" i="3"/>
  <c r="AF16" i="3"/>
  <c r="Z16" i="3"/>
  <c r="Y16" i="3"/>
  <c r="AE16" i="3"/>
  <c r="X16" i="3"/>
  <c r="V16" i="3"/>
  <c r="U16" i="3"/>
  <c r="AA16" i="3"/>
  <c r="U29" i="3"/>
  <c r="V29" i="3"/>
  <c r="AB29" i="3"/>
  <c r="AD18" i="3"/>
  <c r="W18" i="3"/>
  <c r="AC18" i="3"/>
  <c r="AF18" i="3"/>
  <c r="AI18" i="3"/>
  <c r="AH18" i="3"/>
  <c r="Y18" i="3"/>
  <c r="AB18" i="3"/>
  <c r="AE18" i="3"/>
  <c r="V18" i="3"/>
  <c r="U18" i="3"/>
  <c r="X18" i="3"/>
  <c r="AA18" i="3"/>
  <c r="AG18" i="3"/>
  <c r="AH14" i="3"/>
  <c r="W14" i="3"/>
  <c r="AC14" i="3"/>
  <c r="Z14" i="3"/>
  <c r="AI14" i="3"/>
  <c r="AD14" i="3"/>
  <c r="Y14" i="3"/>
  <c r="AF14" i="3"/>
  <c r="AE14" i="3"/>
  <c r="V14" i="3"/>
  <c r="U14" i="3"/>
  <c r="W11" i="3"/>
  <c r="V11" i="3"/>
  <c r="P12" i="3" l="1"/>
  <c r="Q12" i="3" s="1"/>
  <c r="X11" i="3"/>
  <c r="Y11" i="3" l="1"/>
  <c r="Z11" i="3" l="1"/>
  <c r="AA11" i="3" l="1"/>
  <c r="AB11" i="3" l="1"/>
  <c r="AC11" i="3" l="1"/>
  <c r="AD11" i="3" l="1"/>
  <c r="AE11" i="3" l="1"/>
  <c r="AF11" i="3" l="1"/>
  <c r="AG11" i="3" l="1"/>
  <c r="AH11" i="3" l="1"/>
  <c r="AI11" i="3"/>
  <c r="T12" i="3" l="1"/>
  <c r="W12" i="3" l="1"/>
  <c r="AA12" i="3"/>
  <c r="AE12" i="3"/>
  <c r="AI12" i="3"/>
  <c r="AG12" i="3"/>
  <c r="X12" i="3"/>
  <c r="AB12" i="3"/>
  <c r="AF12" i="3"/>
  <c r="U12" i="3"/>
  <c r="AC12" i="3"/>
  <c r="V12" i="3"/>
  <c r="Z12" i="3"/>
  <c r="AD12" i="3"/>
  <c r="AH12" i="3"/>
  <c r="Y12" i="3"/>
  <c r="T31" i="3" l="1"/>
  <c r="Q13" i="3" l="1"/>
  <c r="T13" i="3"/>
  <c r="W13" i="3" s="1"/>
  <c r="Y13" i="3" l="1"/>
  <c r="AC13" i="3"/>
  <c r="AD13" i="3"/>
  <c r="AA13" i="3"/>
  <c r="AH13" i="3"/>
  <c r="AG13" i="3"/>
  <c r="U13" i="3"/>
  <c r="AI13" i="3"/>
  <c r="AB13" i="3"/>
  <c r="X13" i="3"/>
  <c r="V13" i="3"/>
  <c r="Z13" i="3"/>
  <c r="AE13" i="3"/>
  <c r="AF13" i="3"/>
</calcChain>
</file>

<file path=xl/sharedStrings.xml><?xml version="1.0" encoding="utf-8"?>
<sst xmlns="http://schemas.openxmlformats.org/spreadsheetml/2006/main" count="142" uniqueCount="69">
  <si>
    <t>+</t>
  </si>
  <si>
    <t>=</t>
  </si>
  <si>
    <t xml:space="preserve">
+</t>
  </si>
  <si>
    <t xml:space="preserve">
=</t>
  </si>
  <si>
    <t>iF</t>
  </si>
  <si>
    <t>eE</t>
  </si>
  <si>
    <t>Markt</t>
  </si>
  <si>
    <t>Antragsteller:</t>
  </si>
  <si>
    <t>Listenfelder AP</t>
  </si>
  <si>
    <t>Ergebnisse</t>
  </si>
  <si>
    <t>AP1</t>
  </si>
  <si>
    <t>AP2</t>
  </si>
  <si>
    <t>AP3</t>
  </si>
  <si>
    <t>AP4</t>
  </si>
  <si>
    <t>AP5</t>
  </si>
  <si>
    <t>AP6</t>
  </si>
  <si>
    <t>AP7</t>
  </si>
  <si>
    <t>AP8</t>
  </si>
  <si>
    <t>AP9</t>
  </si>
  <si>
    <t>AP10</t>
  </si>
  <si>
    <t>AP11</t>
  </si>
  <si>
    <t>AP12</t>
  </si>
  <si>
    <t>AP13</t>
  </si>
  <si>
    <t>AP14</t>
  </si>
  <si>
    <t>AP15</t>
  </si>
  <si>
    <t>Auswahl</t>
  </si>
  <si>
    <t>Inhalt</t>
  </si>
  <si>
    <t>AP Nr</t>
  </si>
  <si>
    <t>Angabe zur Anzahl Wochenarbeitszeit im Unternehmen:</t>
  </si>
  <si>
    <t>Lfd.Nr.</t>
  </si>
  <si>
    <t>Aufteilung der Personalausgaben auf die Arbeitspakete</t>
  </si>
  <si>
    <t>Arbeitspaket / monatliches Bruttogehalt in EUR</t>
  </si>
  <si>
    <t>Pauschal</t>
  </si>
  <si>
    <t>Prozent</t>
  </si>
  <si>
    <t>Aufschlag</t>
  </si>
  <si>
    <t>aus BruttoAN</t>
  </si>
  <si>
    <t>Förderfähig</t>
  </si>
  <si>
    <t>Listenfelder Kategorien</t>
  </si>
  <si>
    <t>Kat. I (ab 5.200,01)</t>
  </si>
  <si>
    <t>Kat. II (ab 4.125,01-5.200)</t>
  </si>
  <si>
    <t>Kat. III (ab 450,01 bis 4.125)</t>
  </si>
  <si>
    <t>Kat. V ( Keine SV-Pflicht)</t>
  </si>
  <si>
    <t>Kat. VI (Studenten &lt;450 bei FE)</t>
  </si>
  <si>
    <r>
      <t>Bitte hier nur die weiß markierten Felder ausfüllen</t>
    </r>
    <r>
      <rPr>
        <b/>
        <i/>
        <sz val="10"/>
        <color rgb="FFFF0000"/>
        <rFont val="Arial"/>
        <family val="2"/>
      </rPr>
      <t xml:space="preserve">! </t>
    </r>
  </si>
  <si>
    <t>Anlage zum Antrag auf Gewährung einer Zuwendung aus dem Programm</t>
  </si>
  <si>
    <r>
      <t>Ermittlung der Stundensätze</t>
    </r>
    <r>
      <rPr>
        <b/>
        <vertAlign val="superscript"/>
        <sz val="16"/>
        <color theme="1"/>
        <rFont val="Arial"/>
        <family val="2"/>
      </rPr>
      <t>1</t>
    </r>
  </si>
  <si>
    <t xml:space="preserve">"Stärkung der technologischen und anwendungsnahen Forschung an Wissenschaftseinrichtungen" </t>
  </si>
  <si>
    <r>
      <t>Kategorie AG-Anteil</t>
    </r>
    <r>
      <rPr>
        <b/>
        <vertAlign val="superscript"/>
        <sz val="8"/>
        <rFont val="Arial"/>
        <family val="2"/>
      </rPr>
      <t xml:space="preserve"> 4</t>
    </r>
  </si>
  <si>
    <r>
      <t xml:space="preserve">jährliches 
AN-Brutto 
in EUR </t>
    </r>
    <r>
      <rPr>
        <b/>
        <vertAlign val="superscript"/>
        <sz val="8"/>
        <color theme="1"/>
        <rFont val="Arial"/>
        <family val="2"/>
      </rPr>
      <t>5</t>
    </r>
  </si>
  <si>
    <t>Antragsnummer:</t>
  </si>
  <si>
    <t>Kat. IV (Werkstudenten/SHK)</t>
  </si>
  <si>
    <t>Bezeichnung der Stelle</t>
  </si>
  <si>
    <r>
      <t>aktuelles mtl.
AN-Brutto-
gehalt
in EUR</t>
    </r>
    <r>
      <rPr>
        <b/>
        <vertAlign val="superscript"/>
        <sz val="8"/>
        <color theme="1"/>
        <rFont val="Arial"/>
        <family val="2"/>
      </rPr>
      <t xml:space="preserve"> 3</t>
    </r>
  </si>
  <si>
    <r>
      <t xml:space="preserve">jährliches Urlaubs- und Weihnachtsgeld 
in EUR </t>
    </r>
    <r>
      <rPr>
        <b/>
        <vertAlign val="superscript"/>
        <sz val="8"/>
        <color theme="1"/>
        <rFont val="Arial"/>
        <family val="2"/>
      </rPr>
      <t>6</t>
    </r>
  </si>
  <si>
    <t>förderfähiges Jahres
AN-Bruttogehalt 
in EUR</t>
  </si>
  <si>
    <r>
      <rPr>
        <vertAlign val="superscript"/>
        <sz val="8"/>
        <color theme="1"/>
        <rFont val="Arial"/>
        <family val="2"/>
      </rPr>
      <t xml:space="preserve">5  </t>
    </r>
    <r>
      <rPr>
        <sz val="8"/>
        <color theme="1"/>
        <rFont val="Arial"/>
        <family val="2"/>
      </rPr>
      <t>Hier ist das jährliche  AN-Bruttogehalt einzutragen! Grundl. für die Berechnung des jährlichen AN-Bruttogehaltes sind die Gehaltsscheine der letzten 12 Monate, die mit Antragstellung einzureichen sind. 
   Als AN-Bruttogehalt ist nur das vertraglich vereinbarte  AN-Bruttogehalt ohne Einmalzahlungen,  VWL-Leistungen, etc. förderfähig. Sind Mitarbeiter noch nicht 12 Monate im Unternehmen, so ist das bis dato
   gezahlte AN-Bruttogehalt auf ein Jahr hochzurechnen,  z. B. ((Summe AN-Brutto für 5 Monate/5) x 12), bei NN-Stellen ist das geplante monatliche AN-Bruttogehalt auf ein Jahr hochzurechnen. 
   Bei Lohnempfängern ist bei der Berechnung des Jahres  AN-Bruttogehaltes bei NN-Stellen folg. Berechnung zu Grunde zu legen: vereinbarter Stundensatz laut AV x vereinbarte Wochenstundenzahl x 4,2 x 12.</t>
    </r>
  </si>
  <si>
    <r>
      <t xml:space="preserve">2  </t>
    </r>
    <r>
      <rPr>
        <sz val="8"/>
        <color theme="1"/>
        <rFont val="Arial"/>
        <family val="2"/>
      </rPr>
      <t>Sofern studentische Hilfskräfte oder wissenschaftliche Hilfskräfte mit Bachelor- oder Masterabschluss im Projekt tätig sind, nur die Abkürzungen SHK, WHK(BA) oder WHK MA) einzutragen. Eine Angabe der Entgeltgruppe/Stufe nach TV-L ist nicht möglich.</t>
    </r>
  </si>
  <si>
    <r>
      <t xml:space="preserve">3  </t>
    </r>
    <r>
      <rPr>
        <sz val="8"/>
        <color theme="1"/>
        <rFont val="Arial"/>
        <family val="2"/>
      </rPr>
      <t>Hier bitte das zum Zeitpunkt der Antragstellung gewährte monatliche AN-Bruttogehalt angeben, welches lediglich als Grundlage für die Einstufung in die Kategorien für die Berechnung der AG-Anteile dient.</t>
    </r>
    <r>
      <rPr>
        <vertAlign val="superscript"/>
        <sz val="8"/>
        <color theme="1"/>
        <rFont val="Arial"/>
        <family val="2"/>
      </rPr>
      <t xml:space="preserve"> </t>
    </r>
  </si>
  <si>
    <r>
      <rPr>
        <vertAlign val="superscript"/>
        <sz val="8"/>
        <color theme="1"/>
        <rFont val="Arial"/>
        <family val="2"/>
      </rPr>
      <t xml:space="preserve">6  </t>
    </r>
    <r>
      <rPr>
        <sz val="8"/>
        <color theme="1"/>
        <rFont val="Arial"/>
        <family val="2"/>
      </rPr>
      <t>Das Urlaubs- und Weihnachtsgeld ist per Gehaltsnachweis nachzuweisen, sollte dies z. B. bei erst kurzfristig im Unternehmen Beschäftigten bzw. NN-Stellen noch nicht gezahlt worden sein, so ist dies spätestens
   bei erster Zahlung des Weihnachts- und Urlaubsgeldes bzw. ex-post zum Verwendungsnachweis per Gehaltsnachweis nachzuweisen. Hierzu wird eine Auflage in den ZWB aufgenommen.</t>
    </r>
  </si>
  <si>
    <r>
      <rPr>
        <vertAlign val="superscript"/>
        <sz val="8"/>
        <color theme="1"/>
        <rFont val="Arial"/>
        <family val="2"/>
      </rPr>
      <t xml:space="preserve">7  </t>
    </r>
    <r>
      <rPr>
        <sz val="8"/>
        <color theme="1"/>
        <rFont val="Arial"/>
        <family val="2"/>
      </rPr>
      <t>Der AG Anteil ermittelt sich entsprechend Ihrer Einstufung in die Kategorien.</t>
    </r>
  </si>
  <si>
    <r>
      <rPr>
        <vertAlign val="superscript"/>
        <sz val="8"/>
        <color theme="1"/>
        <rFont val="Arial"/>
        <family val="2"/>
      </rPr>
      <t xml:space="preserve">8  </t>
    </r>
    <r>
      <rPr>
        <sz val="8"/>
        <color theme="1"/>
        <rFont val="Arial"/>
        <family val="2"/>
      </rPr>
      <t>Ermittlung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Stundensatz:  jährliches AG-Bruttogehalt / 1.720 Stunden. Bei Teilzeitmitarbeitern werden die Stunden   anteilig berücksichtigt. Die Ermittlung erfolgt für jeden Mitarbeiter separat. 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</si>
  <si>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 Kategorie I: AN Bruttogehalt &gt; 5.200,01 EUR AG Anteil-Pauschalbetrag = 914,00 EUR mtl. bzw. 10.968,00 EUR jährlich, Kategorie II: AN Bruttogehalt ab 4.125,01 EUR bis 5.200,00 EUR AG-Anteil-Pauschalsatz: 17,6 %, 
   Kategorie III: AN Bruttogehalt ab 450,01 EUR bis 4.125,00 EUR AG-Anteil-Pauschalsatz: 19,3 %, Kategorie IV: Werkstudenten/Studentische Hilfskräfte AN Brutto ab 450,00 EUR AG-Anteil-Pauschalsatz: 9,4 %, 
   Kategorie V: keine SV Beitragspflicht, Kategorie VI: gilt ausschließlich für studentische Hilfskräfte AN Bruttogehalt &lt; 450 EUR AG-Anteil-Pauschalsatz: 28,0 %.</t>
    </r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</si>
  <si>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Die Förderung der Personalausgaben erfolgt auf der Grundlage von Standardeinheitskosten. Nähere Informationen sind dem "Merkblatt Ausgaben" zu entnehmen.</t>
    </r>
  </si>
  <si>
    <t>jährliches
einkommens-
/lohnsteuer-
pflichtiges
AG-Bruttogehalt 
in EUR</t>
  </si>
  <si>
    <t>Wochenar-
beitszeit
des
Projekt-
mitarbeiters</t>
  </si>
  <si>
    <r>
      <t xml:space="preserve">Eingruppierung in
TV-L, TVöD
(Entgeltgruppe/Stufe)
</t>
    </r>
    <r>
      <rPr>
        <b/>
        <u/>
        <sz val="8"/>
        <color theme="1"/>
        <rFont val="Arial"/>
        <family val="2"/>
      </rPr>
      <t xml:space="preserve">oder </t>
    </r>
    <r>
      <rPr>
        <b/>
        <sz val="8"/>
        <color theme="1"/>
        <rFont val="Arial"/>
        <family val="2"/>
      </rPr>
      <t>Kategorie
(SHK,WHK(BA),
WHK(MA)</t>
    </r>
    <r>
      <rPr>
        <b/>
        <vertAlign val="superscript"/>
        <sz val="8"/>
        <color theme="1"/>
        <rFont val="Arial"/>
        <family val="2"/>
      </rPr>
      <t>2</t>
    </r>
  </si>
  <si>
    <t xml:space="preserve">Name des 
Projektmitarbeiters </t>
  </si>
  <si>
    <r>
      <t>AG-Anteil in EUR</t>
    </r>
    <r>
      <rPr>
        <b/>
        <vertAlign val="superscript"/>
        <sz val="8"/>
        <color theme="1"/>
        <rFont val="Arial"/>
        <family val="2"/>
      </rPr>
      <t xml:space="preserve"> 7</t>
    </r>
  </si>
  <si>
    <r>
      <t xml:space="preserve">Stundensatz 
EUR/h </t>
    </r>
    <r>
      <rPr>
        <b/>
        <vertAlign val="superscript"/>
        <sz val="8"/>
        <color theme="1"/>
        <rFont val="Arial"/>
        <family val="2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</si>
</sst>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;[Red]#,##0.00"/>
  </numFmts>
  <fonts count="5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.4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i/>
      <sz val="10"/>
      <color theme="9" tint="-0.249977111117893"/>
      <name val="Arial"/>
      <family val="2"/>
    </font>
    <font>
      <b/>
      <i/>
      <sz val="10"/>
      <color rgb="FFFF0000"/>
      <name val="Arial"/>
      <family val="2"/>
    </font>
    <font>
      <i/>
      <sz val="10.4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10.4"/>
      <color rgb="FFFF0000"/>
      <name val="Arial"/>
      <family val="2"/>
    </font>
    <font>
      <sz val="14"/>
      <color theme="1"/>
      <name val="Arial"/>
      <family val="2"/>
    </font>
    <font>
      <i/>
      <sz val="10.4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vertAlign val="superscript"/>
      <sz val="16"/>
      <color theme="1"/>
      <name val="Arial"/>
      <family val="2"/>
    </font>
    <font>
      <vertAlign val="superscript"/>
      <sz val="8"/>
      <name val="Arial"/>
      <family val="2"/>
    </font>
    <font>
      <b/>
      <vertAlign val="superscript"/>
      <sz val="14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i/>
      <vertAlign val="superscript"/>
      <sz val="11"/>
      <color theme="1"/>
      <name val="Arial"/>
      <family val="2"/>
    </font>
    <font>
      <i/>
      <vertAlign val="superscript"/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Arial"/>
      <family val="2"/>
    </font>
    <font>
      <vertAlign val="superscript"/>
      <sz val="8"/>
      <color theme="1"/>
      <name val="Calibri"/>
      <family val="2"/>
      <scheme val="minor"/>
    </font>
    <font>
      <b/>
      <u/>
      <sz val="8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1" applyProtection="0">
      <alignment horizontal="center" vertical="center"/>
      <protection locked="0"/>
    </xf>
    <xf numFmtId="0" fontId="2" fillId="2" borderId="1" applyFont="0">
      <alignment horizontal="center" vertical="center"/>
      <protection hidden="1"/>
    </xf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46">
    <xf numFmtId="0" fontId="0" fillId="0" borderId="0" xfId="0"/>
    <xf numFmtId="0" fontId="4" fillId="0" borderId="1" xfId="0" applyFont="1" applyFill="1" applyBorder="1" applyAlignment="1" applyProtection="1">
      <alignment horizontal="right" vertical="center"/>
      <protection locked="0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4" borderId="0" xfId="0" applyFill="1"/>
    <xf numFmtId="0" fontId="15" fillId="4" borderId="0" xfId="0" applyFont="1" applyFill="1"/>
    <xf numFmtId="4" fontId="0" fillId="0" borderId="0" xfId="0" applyNumberFormat="1"/>
    <xf numFmtId="4" fontId="15" fillId="0" borderId="0" xfId="0" applyNumberFormat="1" applyFont="1"/>
    <xf numFmtId="0" fontId="0" fillId="4" borderId="0" xfId="0" applyFont="1" applyFill="1"/>
    <xf numFmtId="4" fontId="0" fillId="0" borderId="0" xfId="0" applyNumberFormat="1" applyFont="1"/>
    <xf numFmtId="0" fontId="0" fillId="4" borderId="7" xfId="0" applyFill="1" applyBorder="1"/>
    <xf numFmtId="4" fontId="0" fillId="0" borderId="14" xfId="0" applyNumberFormat="1" applyBorder="1"/>
    <xf numFmtId="0" fontId="0" fillId="0" borderId="12" xfId="0" applyBorder="1"/>
    <xf numFmtId="0" fontId="0" fillId="0" borderId="9" xfId="0" applyBorder="1"/>
    <xf numFmtId="0" fontId="0" fillId="4" borderId="3" xfId="0" applyFill="1" applyBorder="1"/>
    <xf numFmtId="4" fontId="0" fillId="0" borderId="0" xfId="0" applyNumberFormat="1" applyBorder="1"/>
    <xf numFmtId="4" fontId="0" fillId="0" borderId="2" xfId="0" applyNumberFormat="1" applyBorder="1"/>
    <xf numFmtId="0" fontId="0" fillId="4" borderId="11" xfId="0" applyFill="1" applyBorder="1"/>
    <xf numFmtId="10" fontId="0" fillId="0" borderId="14" xfId="4" applyNumberFormat="1" applyFont="1" applyBorder="1"/>
    <xf numFmtId="10" fontId="0" fillId="0" borderId="8" xfId="4" applyNumberFormat="1" applyFont="1" applyBorder="1"/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Border="1"/>
    <xf numFmtId="0" fontId="9" fillId="0" borderId="12" xfId="0" applyFont="1" applyBorder="1"/>
    <xf numFmtId="0" fontId="0" fillId="0" borderId="7" xfId="0" applyBorder="1"/>
    <xf numFmtId="10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9" fillId="0" borderId="6" xfId="0" applyFont="1" applyBorder="1"/>
    <xf numFmtId="0" fontId="2" fillId="0" borderId="0" xfId="0" applyFont="1" applyAlignment="1" applyProtection="1">
      <alignment horizontal="center" vertical="center"/>
      <protection hidden="1"/>
    </xf>
    <xf numFmtId="0" fontId="18" fillId="3" borderId="0" xfId="0" applyFont="1" applyFill="1" applyProtection="1">
      <protection hidden="1"/>
    </xf>
    <xf numFmtId="0" fontId="19" fillId="3" borderId="0" xfId="0" applyFont="1" applyFill="1" applyProtection="1"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Protection="1"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17" fillId="3" borderId="0" xfId="0" applyFont="1" applyFill="1" applyAlignment="1" applyProtection="1">
      <alignment vertical="center"/>
      <protection hidden="1"/>
    </xf>
    <xf numFmtId="0" fontId="25" fillId="3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29" fillId="3" borderId="0" xfId="0" applyFont="1" applyFill="1" applyProtection="1">
      <protection hidden="1"/>
    </xf>
    <xf numFmtId="0" fontId="11" fillId="7" borderId="1" xfId="0" applyFont="1" applyFill="1" applyBorder="1" applyAlignment="1" applyProtection="1">
      <alignment vertical="top" wrapText="1"/>
      <protection hidden="1"/>
    </xf>
    <xf numFmtId="0" fontId="4" fillId="3" borderId="0" xfId="0" applyFont="1" applyFill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0" fillId="3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30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24" fillId="3" borderId="0" xfId="0" applyFont="1" applyFill="1" applyProtection="1">
      <protection hidden="1"/>
    </xf>
    <xf numFmtId="0" fontId="21" fillId="3" borderId="0" xfId="0" applyFont="1" applyFill="1" applyAlignment="1" applyProtection="1">
      <alignment horizontal="center" vertical="center" shrinkToFit="1"/>
      <protection hidden="1"/>
    </xf>
    <xf numFmtId="0" fontId="21" fillId="3" borderId="0" xfId="0" applyFont="1" applyFill="1" applyAlignment="1" applyProtection="1">
      <alignment horizontal="center" vertical="center"/>
      <protection hidden="1"/>
    </xf>
    <xf numFmtId="0" fontId="24" fillId="3" borderId="0" xfId="0" applyFont="1" applyFill="1" applyAlignment="1" applyProtection="1">
      <alignment horizontal="center"/>
      <protection hidden="1"/>
    </xf>
    <xf numFmtId="0" fontId="26" fillId="3" borderId="0" xfId="0" applyFont="1" applyFill="1" applyProtection="1">
      <protection hidden="1"/>
    </xf>
    <xf numFmtId="0" fontId="21" fillId="3" borderId="0" xfId="0" applyFont="1" applyFill="1" applyAlignment="1" applyProtection="1">
      <protection hidden="1"/>
    </xf>
    <xf numFmtId="0" fontId="25" fillId="3" borderId="0" xfId="0" applyFont="1" applyFill="1" applyAlignment="1" applyProtection="1">
      <alignment horizontal="center" vertical="center"/>
      <protection hidden="1"/>
    </xf>
    <xf numFmtId="0" fontId="23" fillId="3" borderId="0" xfId="0" applyFont="1" applyFill="1" applyProtection="1">
      <protection hidden="1"/>
    </xf>
    <xf numFmtId="0" fontId="27" fillId="3" borderId="0" xfId="0" applyFont="1" applyFill="1" applyProtection="1">
      <protection hidden="1"/>
    </xf>
    <xf numFmtId="0" fontId="28" fillId="3" borderId="0" xfId="0" applyFont="1" applyFill="1" applyAlignment="1" applyProtection="1">
      <protection hidden="1"/>
    </xf>
    <xf numFmtId="0" fontId="28" fillId="3" borderId="0" xfId="0" applyFont="1" applyFill="1" applyAlignment="1" applyProtection="1">
      <alignment horizontal="center" vertical="center"/>
      <protection hidden="1"/>
    </xf>
    <xf numFmtId="0" fontId="29" fillId="3" borderId="0" xfId="0" applyFont="1" applyFill="1" applyAlignment="1" applyProtection="1">
      <alignment horizontal="center"/>
      <protection hidden="1"/>
    </xf>
    <xf numFmtId="0" fontId="31" fillId="3" borderId="0" xfId="0" applyFont="1" applyFill="1" applyProtection="1">
      <protection hidden="1"/>
    </xf>
    <xf numFmtId="0" fontId="22" fillId="5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10" fillId="5" borderId="0" xfId="0" applyFont="1" applyFill="1" applyAlignment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9" fillId="5" borderId="0" xfId="0" applyFont="1" applyFill="1" applyAlignment="1" applyProtection="1">
      <protection hidden="1"/>
    </xf>
    <xf numFmtId="0" fontId="20" fillId="5" borderId="0" xfId="0" applyFont="1" applyFill="1" applyAlignment="1" applyProtection="1">
      <protection hidden="1"/>
    </xf>
    <xf numFmtId="0" fontId="8" fillId="5" borderId="0" xfId="0" applyFont="1" applyFill="1" applyProtection="1"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vertical="center" wrapText="1"/>
      <protection hidden="1"/>
    </xf>
    <xf numFmtId="0" fontId="11" fillId="6" borderId="1" xfId="0" applyFont="1" applyFill="1" applyBorder="1" applyAlignment="1" applyProtection="1">
      <alignment vertical="top" wrapText="1"/>
      <protection hidden="1"/>
    </xf>
    <xf numFmtId="0" fontId="11" fillId="6" borderId="1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vertical="top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164" fontId="4" fillId="6" borderId="1" xfId="0" applyNumberFormat="1" applyFont="1" applyFill="1" applyBorder="1" applyAlignment="1" applyProtection="1">
      <alignment horizontal="right" vertical="center"/>
      <protection hidden="1"/>
    </xf>
    <xf numFmtId="4" fontId="4" fillId="6" borderId="1" xfId="0" applyNumberFormat="1" applyFont="1" applyFill="1" applyBorder="1" applyAlignment="1" applyProtection="1">
      <alignment horizontal="right" vertical="center"/>
      <protection hidden="1"/>
    </xf>
    <xf numFmtId="43" fontId="4" fillId="6" borderId="1" xfId="3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4" fontId="4" fillId="7" borderId="4" xfId="0" applyNumberFormat="1" applyFont="1" applyFill="1" applyBorder="1" applyAlignment="1" applyProtection="1">
      <alignment horizontal="right" vertical="center"/>
      <protection hidden="1"/>
    </xf>
    <xf numFmtId="4" fontId="4" fillId="2" borderId="13" xfId="0" applyNumberFormat="1" applyFont="1" applyFill="1" applyBorder="1" applyAlignment="1" applyProtection="1">
      <alignment vertical="center"/>
      <protection hidden="1"/>
    </xf>
    <xf numFmtId="164" fontId="4" fillId="7" borderId="5" xfId="0" applyNumberFormat="1" applyFont="1" applyFill="1" applyBorder="1" applyAlignment="1" applyProtection="1">
      <alignment horizontal="right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32" fillId="6" borderId="1" xfId="0" applyFont="1" applyFill="1" applyBorder="1" applyAlignment="1" applyProtection="1">
      <alignment horizontal="center" vertical="top" wrapTex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wrapText="1"/>
      <protection hidden="1"/>
    </xf>
    <xf numFmtId="0" fontId="34" fillId="3" borderId="0" xfId="0" applyFont="1" applyFill="1" applyAlignment="1" applyProtection="1">
      <protection hidden="1"/>
    </xf>
    <xf numFmtId="0" fontId="4" fillId="0" borderId="1" xfId="0" applyFont="1" applyFill="1" applyBorder="1" applyAlignment="1" applyProtection="1">
      <alignment vertical="center"/>
      <protection locked="0" hidden="1"/>
    </xf>
    <xf numFmtId="0" fontId="4" fillId="0" borderId="1" xfId="0" applyFont="1" applyFill="1" applyBorder="1" applyAlignment="1" applyProtection="1">
      <alignment horizontal="left" vertical="center"/>
      <protection locked="0" hidden="1"/>
    </xf>
    <xf numFmtId="0" fontId="4" fillId="0" borderId="1" xfId="0" applyFont="1" applyFill="1" applyBorder="1" applyAlignment="1" applyProtection="1">
      <alignment horizontal="right" vertical="center"/>
      <protection locked="0"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3" borderId="0" xfId="0" applyFont="1" applyFill="1" applyAlignment="1" applyProtection="1">
      <alignment horizontal="center" vertical="center"/>
      <protection hidden="1"/>
    </xf>
    <xf numFmtId="0" fontId="42" fillId="3" borderId="0" xfId="0" applyFont="1" applyFill="1" applyAlignment="1" applyProtection="1">
      <protection hidden="1"/>
    </xf>
    <xf numFmtId="0" fontId="43" fillId="3" borderId="0" xfId="0" applyFont="1" applyFill="1" applyAlignment="1" applyProtection="1">
      <alignment horizontal="center" vertical="center"/>
      <protection hidden="1"/>
    </xf>
    <xf numFmtId="0" fontId="44" fillId="3" borderId="0" xfId="0" applyFont="1" applyFill="1" applyAlignment="1" applyProtection="1">
      <protection hidden="1"/>
    </xf>
    <xf numFmtId="0" fontId="45" fillId="5" borderId="0" xfId="0" applyFont="1" applyFill="1" applyAlignment="1" applyProtection="1">
      <protection hidden="1"/>
    </xf>
    <xf numFmtId="0" fontId="46" fillId="5" borderId="0" xfId="0" applyFont="1" applyFill="1" applyAlignment="1" applyProtection="1"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47" fillId="3" borderId="0" xfId="0" applyFont="1" applyFill="1" applyAlignment="1" applyProtection="1">
      <alignment horizontal="center" vertical="center"/>
      <protection hidden="1"/>
    </xf>
    <xf numFmtId="0" fontId="47" fillId="3" borderId="0" xfId="0" applyFont="1" applyFill="1" applyAlignment="1" applyProtection="1">
      <alignment vertical="center"/>
      <protection hidden="1"/>
    </xf>
    <xf numFmtId="0" fontId="48" fillId="3" borderId="0" xfId="0" applyFont="1" applyFill="1" applyAlignment="1" applyProtection="1">
      <protection hidden="1"/>
    </xf>
    <xf numFmtId="0" fontId="47" fillId="0" borderId="0" xfId="0" applyFont="1" applyProtection="1">
      <protection hidden="1"/>
    </xf>
    <xf numFmtId="16" fontId="4" fillId="0" borderId="1" xfId="0" applyNumberFormat="1" applyFont="1" applyFill="1" applyBorder="1" applyAlignment="1" applyProtection="1">
      <alignment horizontal="left" vertical="center"/>
      <protection locked="0" hidden="1"/>
    </xf>
    <xf numFmtId="49" fontId="4" fillId="0" borderId="1" xfId="0" applyNumberFormat="1" applyFont="1" applyFill="1" applyBorder="1" applyAlignment="1" applyProtection="1">
      <alignment horizontal="center" vertical="center"/>
      <protection locked="0" hidden="1"/>
    </xf>
    <xf numFmtId="0" fontId="3" fillId="3" borderId="0" xfId="0" applyFont="1" applyFill="1" applyProtection="1">
      <protection hidden="1"/>
    </xf>
    <xf numFmtId="0" fontId="8" fillId="3" borderId="10" xfId="0" applyFont="1" applyFill="1" applyBorder="1" applyAlignment="1" applyProtection="1">
      <protection locked="0"/>
    </xf>
    <xf numFmtId="49" fontId="11" fillId="6" borderId="1" xfId="0" applyNumberFormat="1" applyFont="1" applyFill="1" applyBorder="1" applyAlignment="1" applyProtection="1">
      <alignment horizontal="center" vertical="top" wrapText="1"/>
      <protection hidden="1"/>
    </xf>
    <xf numFmtId="49" fontId="6" fillId="3" borderId="0" xfId="0" applyNumberFormat="1" applyFont="1" applyFill="1" applyProtection="1">
      <protection hidden="1"/>
    </xf>
    <xf numFmtId="49" fontId="50" fillId="0" borderId="0" xfId="0" applyNumberFormat="1" applyFont="1" applyAlignment="1" applyProtection="1">
      <protection hidden="1"/>
    </xf>
    <xf numFmtId="49" fontId="6" fillId="0" borderId="0" xfId="0" applyNumberFormat="1" applyFont="1" applyProtection="1">
      <protection hidden="1"/>
    </xf>
    <xf numFmtId="0" fontId="2" fillId="3" borderId="2" xfId="0" applyFont="1" applyFill="1" applyBorder="1" applyAlignment="1" applyProtection="1">
      <alignment horizontal="left"/>
      <protection locked="0" hidden="1"/>
    </xf>
    <xf numFmtId="0" fontId="26" fillId="3" borderId="0" xfId="0" applyFont="1" applyFill="1" applyAlignment="1" applyProtection="1">
      <alignment wrapText="1"/>
      <protection hidden="1"/>
    </xf>
    <xf numFmtId="0" fontId="14" fillId="3" borderId="0" xfId="0" applyFont="1" applyFill="1" applyAlignment="1" applyProtection="1">
      <protection hidden="1"/>
    </xf>
    <xf numFmtId="0" fontId="14" fillId="0" borderId="0" xfId="0" applyFont="1" applyAlignment="1" applyProtection="1">
      <protection hidden="1"/>
    </xf>
    <xf numFmtId="49" fontId="6" fillId="3" borderId="0" xfId="0" applyNumberFormat="1" applyFont="1" applyFill="1" applyAlignment="1" applyProtection="1">
      <alignment vertical="top" wrapText="1"/>
      <protection hidden="1"/>
    </xf>
    <xf numFmtId="49" fontId="34" fillId="3" borderId="0" xfId="0" applyNumberFormat="1" applyFont="1" applyFill="1" applyAlignment="1" applyProtection="1">
      <alignment vertical="top"/>
      <protection hidden="1"/>
    </xf>
    <xf numFmtId="0" fontId="6" fillId="3" borderId="0" xfId="0" applyFont="1" applyFill="1" applyAlignment="1" applyProtection="1">
      <alignment vertical="top" wrapText="1"/>
      <protection hidden="1"/>
    </xf>
    <xf numFmtId="0" fontId="34" fillId="3" borderId="0" xfId="0" applyFont="1" applyFill="1" applyAlignment="1" applyProtection="1">
      <alignment vertical="top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13" fillId="3" borderId="0" xfId="0" applyFont="1" applyFill="1" applyAlignment="1" applyProtection="1">
      <protection hidden="1"/>
    </xf>
    <xf numFmtId="0" fontId="9" fillId="3" borderId="0" xfId="0" applyFont="1" applyFill="1" applyAlignment="1" applyProtection="1">
      <protection hidden="1"/>
    </xf>
    <xf numFmtId="49" fontId="36" fillId="3" borderId="0" xfId="0" applyNumberFormat="1" applyFont="1" applyFill="1" applyAlignment="1" applyProtection="1">
      <alignment vertical="top" wrapText="1"/>
      <protection hidden="1"/>
    </xf>
    <xf numFmtId="49" fontId="35" fillId="3" borderId="0" xfId="0" applyNumberFormat="1" applyFont="1" applyFill="1" applyAlignment="1" applyProtection="1">
      <alignment vertical="top"/>
      <protection hidden="1"/>
    </xf>
    <xf numFmtId="49" fontId="7" fillId="3" borderId="0" xfId="0" applyNumberFormat="1" applyFont="1" applyFill="1" applyAlignment="1" applyProtection="1">
      <alignment vertical="top" wrapText="1"/>
      <protection hidden="1"/>
    </xf>
    <xf numFmtId="49" fontId="48" fillId="0" borderId="0" xfId="0" applyNumberFormat="1" applyFont="1" applyAlignment="1" applyProtection="1">
      <alignment vertical="top"/>
      <protection hidden="1"/>
    </xf>
    <xf numFmtId="49" fontId="50" fillId="0" borderId="0" xfId="0" applyNumberFormat="1" applyFont="1" applyAlignment="1" applyProtection="1">
      <alignment vertical="top"/>
      <protection hidden="1"/>
    </xf>
    <xf numFmtId="49" fontId="34" fillId="0" borderId="0" xfId="0" applyNumberFormat="1" applyFont="1" applyAlignment="1" applyProtection="1">
      <alignment vertical="top"/>
      <protection hidden="1"/>
    </xf>
    <xf numFmtId="49" fontId="0" fillId="0" borderId="0" xfId="0" applyNumberFormat="1" applyAlignment="1">
      <alignment vertical="top"/>
    </xf>
    <xf numFmtId="0" fontId="19" fillId="3" borderId="0" xfId="0" applyFont="1" applyFill="1" applyAlignment="1" applyProtection="1">
      <protection hidden="1"/>
    </xf>
    <xf numFmtId="0" fontId="0" fillId="0" borderId="0" xfId="0" applyAlignment="1"/>
  </cellXfs>
  <cellStyles count="5">
    <cellStyle name="Komma" xfId="3" builtinId="3"/>
    <cellStyle name="Prozent" xfId="4" builtinId="5"/>
    <cellStyle name="Standard" xfId="0" builtinId="0"/>
    <cellStyle name="Stil 1" xfId="1"/>
    <cellStyle name="Stil 2" xfId="2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7" dropStyle="combo" dx="15" fmlaLink="Helper!$C$20" fmlaRange="Helper!$A$20:$A$26" noThreeD="1" sel="7" val="0"/>
</file>

<file path=xl/ctrlProps/ctrlProp10.xml><?xml version="1.0" encoding="utf-8"?>
<formControlPr xmlns="http://schemas.microsoft.com/office/spreadsheetml/2009/9/main" objectType="Drop" dropLines="7" dropStyle="combo" dx="15" fmlaLink="Helper!$C$29" fmlaRange="Helper!$A$20:$A$26" noThreeD="1" sel="7" val="0"/>
</file>

<file path=xl/ctrlProps/ctrlProp11.xml><?xml version="1.0" encoding="utf-8"?>
<formControlPr xmlns="http://schemas.microsoft.com/office/spreadsheetml/2009/9/main" objectType="Drop" dropLines="7" dropStyle="combo" dx="15" fmlaLink="Helper!$C$30" fmlaRange="Helper!$A$20:$A$26" noThreeD="1" sel="7" val="0"/>
</file>

<file path=xl/ctrlProps/ctrlProp12.xml><?xml version="1.0" encoding="utf-8"?>
<formControlPr xmlns="http://schemas.microsoft.com/office/spreadsheetml/2009/9/main" objectType="Drop" dropLines="7" dropStyle="combo" dx="15" fmlaLink="Helper!$C$31" fmlaRange="Helper!$A$20:$A$26" noThreeD="1" sel="7" val="0"/>
</file>

<file path=xl/ctrlProps/ctrlProp13.xml><?xml version="1.0" encoding="utf-8"?>
<formControlPr xmlns="http://schemas.microsoft.com/office/spreadsheetml/2009/9/main" objectType="Drop" dropLines="7" dropStyle="combo" dx="15" fmlaLink="Helper!$C$32" fmlaRange="Helper!$A$20:$A$26" noThreeD="1" sel="7" val="0"/>
</file>

<file path=xl/ctrlProps/ctrlProp14.xml><?xml version="1.0" encoding="utf-8"?>
<formControlPr xmlns="http://schemas.microsoft.com/office/spreadsheetml/2009/9/main" objectType="Drop" dropLines="7" dropStyle="combo" dx="15" fmlaLink="Helper!$C$33" fmlaRange="Helper!$A$20:$A$26" noThreeD="1" sel="7" val="0"/>
</file>

<file path=xl/ctrlProps/ctrlProp15.xml><?xml version="1.0" encoding="utf-8"?>
<formControlPr xmlns="http://schemas.microsoft.com/office/spreadsheetml/2009/9/main" objectType="Drop" dropLines="7" dropStyle="combo" dx="15" fmlaLink="Helper!$C$34" fmlaRange="Helper!$A$20:$A$26" noThreeD="1" sel="7" val="0"/>
</file>

<file path=xl/ctrlProps/ctrlProp16.xml><?xml version="1.0" encoding="utf-8"?>
<formControlPr xmlns="http://schemas.microsoft.com/office/spreadsheetml/2009/9/main" objectType="Drop" dropLines="7" dropStyle="combo" dx="15" fmlaLink="Helper!$C$35" fmlaRange="Helper!$A$20:$A$26" noThreeD="1" sel="7" val="0"/>
</file>

<file path=xl/ctrlProps/ctrlProp17.xml><?xml version="1.0" encoding="utf-8"?>
<formControlPr xmlns="http://schemas.microsoft.com/office/spreadsheetml/2009/9/main" objectType="Drop" dropLines="7" dropStyle="combo" dx="15" fmlaLink="Helper!$C$36" fmlaRange="Helper!$A$20:$A$26" noThreeD="1" sel="7" val="0"/>
</file>

<file path=xl/ctrlProps/ctrlProp18.xml><?xml version="1.0" encoding="utf-8"?>
<formControlPr xmlns="http://schemas.microsoft.com/office/spreadsheetml/2009/9/main" objectType="Drop" dropLines="7" dropStyle="combo" dx="15" fmlaLink="Helper!$C$37" fmlaRange="Helper!$A$20:$A$26" noThreeD="1" sel="7" val="0"/>
</file>

<file path=xl/ctrlProps/ctrlProp2.xml><?xml version="1.0" encoding="utf-8"?>
<formControlPr xmlns="http://schemas.microsoft.com/office/spreadsheetml/2009/9/main" objectType="Drop" dropLines="7" dropStyle="combo" dx="15" fmlaLink="Helper!$C$21" fmlaRange="Helper!$A$20:$A$26" noThreeD="1" sel="7" val="0"/>
</file>

<file path=xl/ctrlProps/ctrlProp3.xml><?xml version="1.0" encoding="utf-8"?>
<formControlPr xmlns="http://schemas.microsoft.com/office/spreadsheetml/2009/9/main" objectType="Drop" dropLines="7" dropStyle="combo" dx="15" fmlaLink="Helper!$C$22" fmlaRange="Helper!$A$20:$A$26" noThreeD="1" sel="7" val="0"/>
</file>

<file path=xl/ctrlProps/ctrlProp4.xml><?xml version="1.0" encoding="utf-8"?>
<formControlPr xmlns="http://schemas.microsoft.com/office/spreadsheetml/2009/9/main" objectType="Drop" dropLines="7" dropStyle="combo" dx="15" fmlaLink="Helper!$C$23" fmlaRange="Helper!$A$20:$A$26" noThreeD="1" sel="7" val="0"/>
</file>

<file path=xl/ctrlProps/ctrlProp5.xml><?xml version="1.0" encoding="utf-8"?>
<formControlPr xmlns="http://schemas.microsoft.com/office/spreadsheetml/2009/9/main" objectType="Drop" dropLines="7" dropStyle="combo" dx="15" fmlaLink="Helper!$C$24" fmlaRange="Helper!$A$20:$A$26" noThreeD="1" sel="7" val="0"/>
</file>

<file path=xl/ctrlProps/ctrlProp6.xml><?xml version="1.0" encoding="utf-8"?>
<formControlPr xmlns="http://schemas.microsoft.com/office/spreadsheetml/2009/9/main" objectType="Drop" dropLines="7" dropStyle="combo" dx="15" fmlaLink="Helper!$C$25" fmlaRange="Helper!$A$20:$A$26" noThreeD="1" sel="7" val="0"/>
</file>

<file path=xl/ctrlProps/ctrlProp7.xml><?xml version="1.0" encoding="utf-8"?>
<formControlPr xmlns="http://schemas.microsoft.com/office/spreadsheetml/2009/9/main" objectType="Drop" dropLines="7" dropStyle="combo" dx="15" fmlaLink="Helper!$C$26" fmlaRange="Helper!$A$20:$A$26" noThreeD="1" sel="7" val="0"/>
</file>

<file path=xl/ctrlProps/ctrlProp8.xml><?xml version="1.0" encoding="utf-8"?>
<formControlPr xmlns="http://schemas.microsoft.com/office/spreadsheetml/2009/9/main" objectType="Drop" dropLines="7" dropStyle="combo" dx="15" fmlaLink="Helper!$C$27" fmlaRange="Helper!$A$20:$A$26" noThreeD="1" sel="7" val="0"/>
</file>

<file path=xl/ctrlProps/ctrlProp9.xml><?xml version="1.0" encoding="utf-8"?>
<formControlPr xmlns="http://schemas.microsoft.com/office/spreadsheetml/2009/9/main" objectType="Drop" dropLines="7" dropStyle="combo" dx="15" fmlaLink="Helper!$C$28" fmlaRange="Helper!$A$20:$A$26" noThreeD="1" sel="7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</xdr:row>
          <xdr:rowOff>9525</xdr:rowOff>
        </xdr:from>
        <xdr:to>
          <xdr:col>6</xdr:col>
          <xdr:colOff>1390650</xdr:colOff>
          <xdr:row>12</xdr:row>
          <xdr:rowOff>9525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19050</xdr:rowOff>
        </xdr:from>
        <xdr:to>
          <xdr:col>6</xdr:col>
          <xdr:colOff>1390650</xdr:colOff>
          <xdr:row>13</xdr:row>
          <xdr:rowOff>9525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</xdr:row>
          <xdr:rowOff>19050</xdr:rowOff>
        </xdr:from>
        <xdr:to>
          <xdr:col>6</xdr:col>
          <xdr:colOff>1390650</xdr:colOff>
          <xdr:row>14</xdr:row>
          <xdr:rowOff>19050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28575</xdr:rowOff>
        </xdr:from>
        <xdr:to>
          <xdr:col>6</xdr:col>
          <xdr:colOff>1390650</xdr:colOff>
          <xdr:row>15</xdr:row>
          <xdr:rowOff>19050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</xdr:row>
          <xdr:rowOff>28575</xdr:rowOff>
        </xdr:from>
        <xdr:to>
          <xdr:col>6</xdr:col>
          <xdr:colOff>1390650</xdr:colOff>
          <xdr:row>16</xdr:row>
          <xdr:rowOff>28575</xdr:rowOff>
        </xdr:to>
        <xdr:sp macro="" textlink="">
          <xdr:nvSpPr>
            <xdr:cNvPr id="3081" name="Drop Dow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</xdr:row>
          <xdr:rowOff>38100</xdr:rowOff>
        </xdr:from>
        <xdr:to>
          <xdr:col>6</xdr:col>
          <xdr:colOff>1390650</xdr:colOff>
          <xdr:row>17</xdr:row>
          <xdr:rowOff>28575</xdr:rowOff>
        </xdr:to>
        <xdr:sp macro="" textlink="">
          <xdr:nvSpPr>
            <xdr:cNvPr id="3082" name="Drop Dow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38100</xdr:rowOff>
        </xdr:from>
        <xdr:to>
          <xdr:col>6</xdr:col>
          <xdr:colOff>1390650</xdr:colOff>
          <xdr:row>18</xdr:row>
          <xdr:rowOff>38100</xdr:rowOff>
        </xdr:to>
        <xdr:sp macro="" textlink="">
          <xdr:nvSpPr>
            <xdr:cNvPr id="3083" name="Drop Dow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</xdr:row>
          <xdr:rowOff>47625</xdr:rowOff>
        </xdr:from>
        <xdr:to>
          <xdr:col>6</xdr:col>
          <xdr:colOff>1390650</xdr:colOff>
          <xdr:row>19</xdr:row>
          <xdr:rowOff>38100</xdr:rowOff>
        </xdr:to>
        <xdr:sp macro="" textlink="">
          <xdr:nvSpPr>
            <xdr:cNvPr id="3087" name="Drop Down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47625</xdr:rowOff>
        </xdr:from>
        <xdr:to>
          <xdr:col>6</xdr:col>
          <xdr:colOff>1390650</xdr:colOff>
          <xdr:row>20</xdr:row>
          <xdr:rowOff>47625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</xdr:row>
          <xdr:rowOff>57150</xdr:rowOff>
        </xdr:from>
        <xdr:to>
          <xdr:col>6</xdr:col>
          <xdr:colOff>1390650</xdr:colOff>
          <xdr:row>21</xdr:row>
          <xdr:rowOff>47625</xdr:rowOff>
        </xdr:to>
        <xdr:sp macro="" textlink="">
          <xdr:nvSpPr>
            <xdr:cNvPr id="3089" name="Drop Down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57150</xdr:rowOff>
        </xdr:from>
        <xdr:to>
          <xdr:col>6</xdr:col>
          <xdr:colOff>1390650</xdr:colOff>
          <xdr:row>22</xdr:row>
          <xdr:rowOff>57150</xdr:rowOff>
        </xdr:to>
        <xdr:sp macro="" textlink="">
          <xdr:nvSpPr>
            <xdr:cNvPr id="3090" name="Drop Down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66675</xdr:rowOff>
        </xdr:from>
        <xdr:to>
          <xdr:col>6</xdr:col>
          <xdr:colOff>1390650</xdr:colOff>
          <xdr:row>23</xdr:row>
          <xdr:rowOff>57150</xdr:rowOff>
        </xdr:to>
        <xdr:sp macro="" textlink="">
          <xdr:nvSpPr>
            <xdr:cNvPr id="3091" name="Drop Down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66675</xdr:rowOff>
        </xdr:from>
        <xdr:to>
          <xdr:col>6</xdr:col>
          <xdr:colOff>1390650</xdr:colOff>
          <xdr:row>24</xdr:row>
          <xdr:rowOff>66675</xdr:rowOff>
        </xdr:to>
        <xdr:sp macro="" textlink="">
          <xdr:nvSpPr>
            <xdr:cNvPr id="3092" name="Drop Down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76200</xdr:rowOff>
        </xdr:from>
        <xdr:to>
          <xdr:col>6</xdr:col>
          <xdr:colOff>1390650</xdr:colOff>
          <xdr:row>25</xdr:row>
          <xdr:rowOff>66675</xdr:rowOff>
        </xdr:to>
        <xdr:sp macro="" textlink="">
          <xdr:nvSpPr>
            <xdr:cNvPr id="3093" name="Drop Down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76200</xdr:rowOff>
        </xdr:from>
        <xdr:to>
          <xdr:col>6</xdr:col>
          <xdr:colOff>1390650</xdr:colOff>
          <xdr:row>26</xdr:row>
          <xdr:rowOff>76200</xdr:rowOff>
        </xdr:to>
        <xdr:sp macro="" textlink="">
          <xdr:nvSpPr>
            <xdr:cNvPr id="3094" name="Drop Down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95250</xdr:rowOff>
        </xdr:from>
        <xdr:to>
          <xdr:col>6</xdr:col>
          <xdr:colOff>1390650</xdr:colOff>
          <xdr:row>27</xdr:row>
          <xdr:rowOff>85725</xdr:rowOff>
        </xdr:to>
        <xdr:sp macro="" textlink="">
          <xdr:nvSpPr>
            <xdr:cNvPr id="3097" name="Drop Down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95250</xdr:rowOff>
        </xdr:from>
        <xdr:to>
          <xdr:col>6</xdr:col>
          <xdr:colOff>1390650</xdr:colOff>
          <xdr:row>28</xdr:row>
          <xdr:rowOff>95250</xdr:rowOff>
        </xdr:to>
        <xdr:sp macro="" textlink="">
          <xdr:nvSpPr>
            <xdr:cNvPr id="3098" name="Drop Down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95250</xdr:rowOff>
        </xdr:from>
        <xdr:to>
          <xdr:col>6</xdr:col>
          <xdr:colOff>1390650</xdr:colOff>
          <xdr:row>30</xdr:row>
          <xdr:rowOff>28575</xdr:rowOff>
        </xdr:to>
        <xdr:sp macro="" textlink="">
          <xdr:nvSpPr>
            <xdr:cNvPr id="3099" name="Drop Down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252412</xdr:colOff>
      <xdr:row>0</xdr:row>
      <xdr:rowOff>66686</xdr:rowOff>
    </xdr:from>
    <xdr:to>
      <xdr:col>16</xdr:col>
      <xdr:colOff>1281112</xdr:colOff>
      <xdr:row>2</xdr:row>
      <xdr:rowOff>166693</xdr:rowOff>
    </xdr:to>
    <xdr:pic>
      <xdr:nvPicPr>
        <xdr:cNvPr id="22" name="Grafik 21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66686"/>
          <a:ext cx="1933575" cy="528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opLeftCell="A7" workbookViewId="0">
      <selection activeCell="A23" sqref="A23"/>
    </sheetView>
  </sheetViews>
  <sheetFormatPr baseColWidth="10" defaultRowHeight="15" x14ac:dyDescent="0.25"/>
  <cols>
    <col min="1" max="1" width="15.85546875" customWidth="1"/>
    <col min="2" max="2" width="14.7109375" customWidth="1"/>
    <col min="3" max="3" width="9.42578125" customWidth="1"/>
  </cols>
  <sheetData>
    <row r="2" spans="1:5" x14ac:dyDescent="0.25">
      <c r="A2" s="4" t="s">
        <v>8</v>
      </c>
      <c r="B2" s="4" t="s">
        <v>9</v>
      </c>
      <c r="C2" s="4" t="s">
        <v>25</v>
      </c>
      <c r="D2" s="4" t="s">
        <v>26</v>
      </c>
      <c r="E2" s="4" t="s">
        <v>27</v>
      </c>
    </row>
    <row r="3" spans="1:5" x14ac:dyDescent="0.25">
      <c r="B3" t="s">
        <v>10</v>
      </c>
      <c r="C3" s="3">
        <v>1</v>
      </c>
      <c r="D3">
        <f>INDEX($A$3:$A$6,C3)</f>
        <v>0</v>
      </c>
      <c r="E3">
        <v>1</v>
      </c>
    </row>
    <row r="4" spans="1:5" x14ac:dyDescent="0.25">
      <c r="A4" t="s">
        <v>4</v>
      </c>
      <c r="B4" t="s">
        <v>11</v>
      </c>
      <c r="C4" s="3">
        <v>1</v>
      </c>
      <c r="D4">
        <f t="shared" ref="D4:D17" si="0">INDEX($A$3:$A$6,C4)</f>
        <v>0</v>
      </c>
      <c r="E4">
        <v>2</v>
      </c>
    </row>
    <row r="5" spans="1:5" x14ac:dyDescent="0.25">
      <c r="A5" t="s">
        <v>5</v>
      </c>
      <c r="B5" t="s">
        <v>12</v>
      </c>
      <c r="C5" s="3">
        <v>1</v>
      </c>
      <c r="D5">
        <f t="shared" si="0"/>
        <v>0</v>
      </c>
      <c r="E5">
        <v>3</v>
      </c>
    </row>
    <row r="6" spans="1:5" x14ac:dyDescent="0.25">
      <c r="A6" t="s">
        <v>6</v>
      </c>
      <c r="B6" t="s">
        <v>13</v>
      </c>
      <c r="C6" s="3">
        <v>1</v>
      </c>
      <c r="D6">
        <f t="shared" si="0"/>
        <v>0</v>
      </c>
      <c r="E6">
        <v>4</v>
      </c>
    </row>
    <row r="7" spans="1:5" x14ac:dyDescent="0.25">
      <c r="B7" t="s">
        <v>14</v>
      </c>
      <c r="C7" s="3">
        <v>1</v>
      </c>
      <c r="D7">
        <f t="shared" si="0"/>
        <v>0</v>
      </c>
      <c r="E7">
        <v>5</v>
      </c>
    </row>
    <row r="8" spans="1:5" x14ac:dyDescent="0.25">
      <c r="B8" t="s">
        <v>15</v>
      </c>
      <c r="C8" s="3">
        <v>1</v>
      </c>
      <c r="D8">
        <f t="shared" si="0"/>
        <v>0</v>
      </c>
      <c r="E8">
        <v>6</v>
      </c>
    </row>
    <row r="9" spans="1:5" x14ac:dyDescent="0.25">
      <c r="B9" t="s">
        <v>16</v>
      </c>
      <c r="C9" s="3">
        <v>1</v>
      </c>
      <c r="D9">
        <f t="shared" si="0"/>
        <v>0</v>
      </c>
      <c r="E9">
        <v>7</v>
      </c>
    </row>
    <row r="10" spans="1:5" x14ac:dyDescent="0.25">
      <c r="B10" t="s">
        <v>17</v>
      </c>
      <c r="C10" s="3">
        <v>1</v>
      </c>
      <c r="D10">
        <f t="shared" si="0"/>
        <v>0</v>
      </c>
      <c r="E10">
        <v>8</v>
      </c>
    </row>
    <row r="11" spans="1:5" x14ac:dyDescent="0.25">
      <c r="B11" t="s">
        <v>18</v>
      </c>
      <c r="C11" s="3">
        <v>1</v>
      </c>
      <c r="D11">
        <f t="shared" si="0"/>
        <v>0</v>
      </c>
      <c r="E11">
        <v>9</v>
      </c>
    </row>
    <row r="12" spans="1:5" x14ac:dyDescent="0.25">
      <c r="B12" t="s">
        <v>19</v>
      </c>
      <c r="C12" s="3">
        <v>1</v>
      </c>
      <c r="D12">
        <f t="shared" si="0"/>
        <v>0</v>
      </c>
      <c r="E12">
        <v>10</v>
      </c>
    </row>
    <row r="13" spans="1:5" x14ac:dyDescent="0.25">
      <c r="B13" t="s">
        <v>20</v>
      </c>
      <c r="C13" s="3">
        <v>1</v>
      </c>
      <c r="D13">
        <f t="shared" si="0"/>
        <v>0</v>
      </c>
      <c r="E13">
        <v>11</v>
      </c>
    </row>
    <row r="14" spans="1:5" x14ac:dyDescent="0.25">
      <c r="B14" t="s">
        <v>21</v>
      </c>
      <c r="C14" s="3">
        <v>1</v>
      </c>
      <c r="D14">
        <f t="shared" si="0"/>
        <v>0</v>
      </c>
      <c r="E14">
        <v>12</v>
      </c>
    </row>
    <row r="15" spans="1:5" x14ac:dyDescent="0.25">
      <c r="B15" t="s">
        <v>22</v>
      </c>
      <c r="C15" s="3">
        <v>1</v>
      </c>
      <c r="D15">
        <f t="shared" si="0"/>
        <v>0</v>
      </c>
      <c r="E15">
        <v>13</v>
      </c>
    </row>
    <row r="16" spans="1:5" x14ac:dyDescent="0.25">
      <c r="B16" t="s">
        <v>23</v>
      </c>
      <c r="C16" s="3">
        <v>1</v>
      </c>
      <c r="D16">
        <f t="shared" si="0"/>
        <v>0</v>
      </c>
      <c r="E16">
        <v>14</v>
      </c>
    </row>
    <row r="17" spans="1:8" x14ac:dyDescent="0.25">
      <c r="B17" t="s">
        <v>24</v>
      </c>
      <c r="C17" s="3">
        <v>1</v>
      </c>
      <c r="D17">
        <f t="shared" si="0"/>
        <v>0</v>
      </c>
      <c r="E17">
        <v>15</v>
      </c>
    </row>
    <row r="19" spans="1:8" x14ac:dyDescent="0.25">
      <c r="A19" s="4" t="s">
        <v>37</v>
      </c>
      <c r="B19" s="4"/>
      <c r="C19" s="17" t="s">
        <v>25</v>
      </c>
      <c r="D19" s="14" t="s">
        <v>32</v>
      </c>
      <c r="E19" s="10" t="s">
        <v>33</v>
      </c>
      <c r="F19" s="8" t="s">
        <v>36</v>
      </c>
      <c r="G19" s="4" t="s">
        <v>35</v>
      </c>
      <c r="H19" s="5" t="s">
        <v>34</v>
      </c>
    </row>
    <row r="20" spans="1:8" x14ac:dyDescent="0.25">
      <c r="A20" s="21" t="s">
        <v>38</v>
      </c>
      <c r="B20" s="23"/>
      <c r="C20" s="12">
        <v>7</v>
      </c>
      <c r="D20" s="15">
        <v>10968</v>
      </c>
      <c r="E20" s="11"/>
      <c r="F20" s="9">
        <f>G20+INDEX($D$20:$D$26,C20)+G20*INDEX($E$20:$E$26,C20)</f>
        <v>0</v>
      </c>
      <c r="G20" s="6">
        <f>'Ermittlung Personalausgaben '!L12</f>
        <v>0</v>
      </c>
      <c r="H20" s="7">
        <f>F20-G20</f>
        <v>0</v>
      </c>
    </row>
    <row r="21" spans="1:8" x14ac:dyDescent="0.25">
      <c r="A21" s="22" t="s">
        <v>39</v>
      </c>
      <c r="B21" s="24"/>
      <c r="C21" s="12">
        <v>7</v>
      </c>
      <c r="D21" s="15"/>
      <c r="E21" s="18">
        <v>0.17599999999999999</v>
      </c>
      <c r="F21" s="9">
        <f t="shared" ref="F21:F37" si="1">G21+INDEX($D$20:$D$26,C21)+G21*INDEX($E$20:$E$26,C21)</f>
        <v>0</v>
      </c>
      <c r="G21" s="6">
        <f>'Ermittlung Personalausgaben '!L13</f>
        <v>0</v>
      </c>
      <c r="H21" s="7">
        <f t="shared" ref="H21:H37" si="2">F21-G21</f>
        <v>0</v>
      </c>
    </row>
    <row r="22" spans="1:8" x14ac:dyDescent="0.25">
      <c r="A22" s="22" t="s">
        <v>40</v>
      </c>
      <c r="B22" s="25"/>
      <c r="C22" s="12">
        <v>7</v>
      </c>
      <c r="D22" s="15"/>
      <c r="E22" s="18">
        <v>0.193</v>
      </c>
      <c r="F22" s="9">
        <f t="shared" si="1"/>
        <v>0</v>
      </c>
      <c r="G22" s="6">
        <f>'Ermittlung Personalausgaben '!L14</f>
        <v>0</v>
      </c>
      <c r="H22" s="7">
        <f t="shared" si="2"/>
        <v>0</v>
      </c>
    </row>
    <row r="23" spans="1:8" x14ac:dyDescent="0.25">
      <c r="A23" s="22" t="s">
        <v>50</v>
      </c>
      <c r="B23" s="25"/>
      <c r="C23" s="12">
        <v>7</v>
      </c>
      <c r="D23" s="15"/>
      <c r="E23" s="18">
        <v>9.4E-2</v>
      </c>
      <c r="F23" s="9">
        <f t="shared" si="1"/>
        <v>0</v>
      </c>
      <c r="G23" s="6">
        <f>'Ermittlung Personalausgaben '!L15</f>
        <v>0</v>
      </c>
      <c r="H23" s="7">
        <f t="shared" si="2"/>
        <v>0</v>
      </c>
    </row>
    <row r="24" spans="1:8" x14ac:dyDescent="0.25">
      <c r="A24" s="22" t="s">
        <v>41</v>
      </c>
      <c r="B24" s="25"/>
      <c r="C24" s="12">
        <v>7</v>
      </c>
      <c r="D24" s="15">
        <v>0</v>
      </c>
      <c r="E24" s="18">
        <v>0</v>
      </c>
      <c r="F24" s="9">
        <f t="shared" si="1"/>
        <v>0</v>
      </c>
      <c r="G24" s="6">
        <f>'Ermittlung Personalausgaben '!L16</f>
        <v>0</v>
      </c>
      <c r="H24" s="7">
        <f t="shared" si="2"/>
        <v>0</v>
      </c>
    </row>
    <row r="25" spans="1:8" x14ac:dyDescent="0.25">
      <c r="A25" s="28" t="s">
        <v>42</v>
      </c>
      <c r="B25" s="25"/>
      <c r="C25" s="12">
        <v>7</v>
      </c>
      <c r="D25" s="16"/>
      <c r="E25" s="19">
        <v>0.28000000000000003</v>
      </c>
      <c r="F25" s="9">
        <f t="shared" si="1"/>
        <v>0</v>
      </c>
      <c r="G25" s="6">
        <f>'Ermittlung Personalausgaben '!L17</f>
        <v>0</v>
      </c>
      <c r="H25" s="7">
        <f t="shared" si="2"/>
        <v>0</v>
      </c>
    </row>
    <row r="26" spans="1:8" x14ac:dyDescent="0.25">
      <c r="A26" s="26"/>
      <c r="B26" s="27"/>
      <c r="C26" s="12">
        <v>7</v>
      </c>
      <c r="D26" s="6"/>
      <c r="E26" s="6"/>
      <c r="F26" s="9">
        <f t="shared" si="1"/>
        <v>0</v>
      </c>
      <c r="G26" s="6">
        <f>'Ermittlung Personalausgaben '!L18</f>
        <v>0</v>
      </c>
      <c r="H26" s="7">
        <f t="shared" si="2"/>
        <v>0</v>
      </c>
    </row>
    <row r="27" spans="1:8" x14ac:dyDescent="0.25">
      <c r="C27" s="12">
        <v>7</v>
      </c>
      <c r="D27" s="6"/>
      <c r="E27" s="6"/>
      <c r="F27" s="9">
        <f t="shared" si="1"/>
        <v>0</v>
      </c>
      <c r="G27" s="6">
        <f>'Ermittlung Personalausgaben '!L19</f>
        <v>0</v>
      </c>
      <c r="H27" s="7">
        <f t="shared" si="2"/>
        <v>0</v>
      </c>
    </row>
    <row r="28" spans="1:8" x14ac:dyDescent="0.25">
      <c r="C28" s="12">
        <v>7</v>
      </c>
      <c r="D28" s="6"/>
      <c r="E28" s="6"/>
      <c r="F28" s="9">
        <f t="shared" si="1"/>
        <v>0</v>
      </c>
      <c r="G28" s="6">
        <f>'Ermittlung Personalausgaben '!L20</f>
        <v>0</v>
      </c>
      <c r="H28" s="7">
        <f t="shared" si="2"/>
        <v>0</v>
      </c>
    </row>
    <row r="29" spans="1:8" x14ac:dyDescent="0.25">
      <c r="C29" s="12">
        <v>7</v>
      </c>
      <c r="D29" s="6"/>
      <c r="E29" s="6"/>
      <c r="F29" s="9">
        <f t="shared" si="1"/>
        <v>0</v>
      </c>
      <c r="G29" s="6">
        <f>'Ermittlung Personalausgaben '!L21</f>
        <v>0</v>
      </c>
      <c r="H29" s="7">
        <f t="shared" si="2"/>
        <v>0</v>
      </c>
    </row>
    <row r="30" spans="1:8" x14ac:dyDescent="0.25">
      <c r="C30" s="12">
        <v>7</v>
      </c>
      <c r="D30" s="6"/>
      <c r="E30" s="6"/>
      <c r="F30" s="9">
        <f t="shared" si="1"/>
        <v>0</v>
      </c>
      <c r="G30" s="6">
        <f>'Ermittlung Personalausgaben '!L22</f>
        <v>0</v>
      </c>
      <c r="H30" s="7">
        <f t="shared" si="2"/>
        <v>0</v>
      </c>
    </row>
    <row r="31" spans="1:8" x14ac:dyDescent="0.25">
      <c r="C31" s="12">
        <v>7</v>
      </c>
      <c r="D31" s="6"/>
      <c r="E31" s="6"/>
      <c r="F31" s="9">
        <f t="shared" si="1"/>
        <v>0</v>
      </c>
      <c r="G31" s="6">
        <f>'Ermittlung Personalausgaben '!L23</f>
        <v>0</v>
      </c>
      <c r="H31" s="7">
        <f t="shared" si="2"/>
        <v>0</v>
      </c>
    </row>
    <row r="32" spans="1:8" x14ac:dyDescent="0.25">
      <c r="C32" s="12">
        <v>7</v>
      </c>
      <c r="D32" s="6"/>
      <c r="E32" s="6"/>
      <c r="F32" s="9">
        <f t="shared" si="1"/>
        <v>0</v>
      </c>
      <c r="G32" s="6">
        <f>'Ermittlung Personalausgaben '!L24</f>
        <v>0</v>
      </c>
      <c r="H32" s="7">
        <f t="shared" si="2"/>
        <v>0</v>
      </c>
    </row>
    <row r="33" spans="3:8" x14ac:dyDescent="0.25">
      <c r="C33" s="12">
        <v>7</v>
      </c>
      <c r="D33" s="6"/>
      <c r="E33" s="6"/>
      <c r="F33" s="9">
        <f t="shared" si="1"/>
        <v>0</v>
      </c>
      <c r="G33" s="6">
        <f>'Ermittlung Personalausgaben '!L25</f>
        <v>0</v>
      </c>
      <c r="H33" s="7">
        <f t="shared" si="2"/>
        <v>0</v>
      </c>
    </row>
    <row r="34" spans="3:8" x14ac:dyDescent="0.25">
      <c r="C34" s="12">
        <v>7</v>
      </c>
      <c r="D34" s="6"/>
      <c r="E34" s="6"/>
      <c r="F34" s="9">
        <f t="shared" si="1"/>
        <v>0</v>
      </c>
      <c r="G34" s="6">
        <f>'Ermittlung Personalausgaben '!L26</f>
        <v>0</v>
      </c>
      <c r="H34" s="7">
        <f t="shared" si="2"/>
        <v>0</v>
      </c>
    </row>
    <row r="35" spans="3:8" x14ac:dyDescent="0.25">
      <c r="C35" s="12">
        <v>7</v>
      </c>
      <c r="D35" s="6"/>
      <c r="E35" s="6"/>
      <c r="F35" s="9">
        <f t="shared" si="1"/>
        <v>0</v>
      </c>
      <c r="G35" s="6">
        <f>'Ermittlung Personalausgaben '!L27</f>
        <v>0</v>
      </c>
      <c r="H35" s="7">
        <f t="shared" si="2"/>
        <v>0</v>
      </c>
    </row>
    <row r="36" spans="3:8" x14ac:dyDescent="0.25">
      <c r="C36" s="12">
        <v>7</v>
      </c>
      <c r="D36" s="6"/>
      <c r="E36" s="6"/>
      <c r="F36" s="9">
        <f t="shared" si="1"/>
        <v>0</v>
      </c>
      <c r="G36" s="6">
        <f>'Ermittlung Personalausgaben '!L28</f>
        <v>0</v>
      </c>
      <c r="H36" s="7">
        <f t="shared" si="2"/>
        <v>0</v>
      </c>
    </row>
    <row r="37" spans="3:8" x14ac:dyDescent="0.25">
      <c r="C37" s="13">
        <v>7</v>
      </c>
      <c r="D37" s="6"/>
      <c r="E37" s="6"/>
      <c r="F37" s="9">
        <f t="shared" si="1"/>
        <v>0</v>
      </c>
      <c r="G37" s="6">
        <f>'Ermittlung Personalausgaben '!L29</f>
        <v>0</v>
      </c>
      <c r="H37" s="7">
        <f t="shared" si="2"/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43"/>
  <sheetViews>
    <sheetView showGridLines="0" tabSelected="1" zoomScale="110" zoomScaleNormal="110" zoomScaleSheetLayoutView="125" workbookViewId="0">
      <selection activeCell="C20" sqref="C20"/>
    </sheetView>
  </sheetViews>
  <sheetFormatPr baseColWidth="10" defaultColWidth="11.42578125" defaultRowHeight="16.5" x14ac:dyDescent="0.2"/>
  <cols>
    <col min="1" max="1" width="3.7109375" style="37" customWidth="1"/>
    <col min="2" max="2" width="20.7109375" style="37" customWidth="1"/>
    <col min="3" max="3" width="12.85546875" style="37" customWidth="1"/>
    <col min="4" max="4" width="16.28515625" style="37" customWidth="1"/>
    <col min="5" max="5" width="11.140625" style="37" customWidth="1"/>
    <col min="6" max="6" width="12.7109375" style="37" customWidth="1"/>
    <col min="7" max="7" width="21" style="37" customWidth="1"/>
    <col min="8" max="8" width="13" style="116" customWidth="1"/>
    <col min="9" max="9" width="2.140625" style="44" customWidth="1"/>
    <col min="10" max="10" width="12.85546875" style="37" customWidth="1"/>
    <col min="11" max="11" width="2" style="44" customWidth="1"/>
    <col min="12" max="12" width="13.85546875" style="37" customWidth="1"/>
    <col min="13" max="13" width="2.42578125" style="44" customWidth="1"/>
    <col min="14" max="14" width="10.28515625" style="37" customWidth="1"/>
    <col min="15" max="15" width="2" style="37" customWidth="1"/>
    <col min="16" max="16" width="13.5703125" style="37" customWidth="1"/>
    <col min="17" max="17" width="18" style="37" customWidth="1"/>
    <col min="18" max="18" width="10.140625" style="37" hidden="1" customWidth="1"/>
    <col min="19" max="19" width="0" style="37" hidden="1" customWidth="1"/>
    <col min="20" max="20" width="12.28515625" style="37" hidden="1" customWidth="1"/>
    <col min="21" max="35" width="0" style="37" hidden="1" customWidth="1"/>
    <col min="36" max="16384" width="11.42578125" style="37"/>
  </cols>
  <sheetData>
    <row r="1" spans="1:38" s="45" customFormat="1" ht="20.100000000000001" customHeight="1" x14ac:dyDescent="0.25">
      <c r="A1" s="38" t="s">
        <v>45</v>
      </c>
      <c r="E1" s="46"/>
      <c r="F1" s="46"/>
      <c r="G1" s="46"/>
      <c r="H1" s="104"/>
      <c r="I1" s="47"/>
      <c r="J1" s="47"/>
      <c r="K1" s="47"/>
      <c r="L1" s="47"/>
      <c r="M1" s="47"/>
      <c r="N1" s="47"/>
      <c r="O1" s="47"/>
      <c r="P1" s="47"/>
      <c r="Q1" s="47"/>
    </row>
    <row r="2" spans="1:38" s="33" customFormat="1" ht="14.25" customHeight="1" x14ac:dyDescent="0.25">
      <c r="A2" s="30" t="s">
        <v>44</v>
      </c>
      <c r="B2" s="31"/>
      <c r="C2" s="31"/>
      <c r="D2" s="31"/>
      <c r="E2" s="30"/>
      <c r="F2" s="30"/>
      <c r="G2" s="30"/>
      <c r="H2" s="105"/>
      <c r="I2" s="32"/>
      <c r="J2" s="32"/>
      <c r="K2" s="32"/>
      <c r="L2" s="34"/>
      <c r="M2" s="34"/>
      <c r="N2" s="34"/>
      <c r="O2" s="34"/>
      <c r="P2" s="34"/>
      <c r="Q2" s="34"/>
      <c r="R2" s="35"/>
    </row>
    <row r="3" spans="1:38" s="48" customFormat="1" ht="14.25" customHeight="1" x14ac:dyDescent="0.25">
      <c r="A3" s="30" t="s">
        <v>46</v>
      </c>
      <c r="E3" s="49"/>
      <c r="F3" s="49"/>
      <c r="G3" s="49"/>
      <c r="H3" s="106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spans="1:38" s="52" customFormat="1" ht="18" customHeight="1" x14ac:dyDescent="0.2">
      <c r="A4" s="144" t="s">
        <v>7</v>
      </c>
      <c r="B4" s="14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53"/>
      <c r="P4" s="54"/>
      <c r="Q4" s="54"/>
      <c r="R4" s="55"/>
    </row>
    <row r="5" spans="1:38" s="52" customFormat="1" ht="15" hidden="1" customHeight="1" x14ac:dyDescent="0.2">
      <c r="A5" s="145"/>
      <c r="B5" s="145"/>
      <c r="C5" s="56"/>
      <c r="D5" s="56"/>
      <c r="E5" s="57"/>
      <c r="F5" s="57"/>
      <c r="G5" s="57"/>
      <c r="H5" s="107"/>
      <c r="I5" s="57"/>
      <c r="J5" s="57"/>
      <c r="K5" s="54"/>
      <c r="L5" s="54"/>
      <c r="M5" s="54"/>
      <c r="N5" s="54"/>
      <c r="O5" s="54"/>
      <c r="P5" s="54"/>
      <c r="Q5" s="54"/>
      <c r="R5" s="55"/>
    </row>
    <row r="6" spans="1:38" s="39" customFormat="1" ht="18" customHeight="1" x14ac:dyDescent="0.25">
      <c r="A6" s="33" t="s">
        <v>49</v>
      </c>
      <c r="B6" s="119"/>
      <c r="C6" s="125"/>
      <c r="D6" s="125"/>
      <c r="H6" s="108"/>
      <c r="I6" s="58"/>
      <c r="J6" s="58"/>
      <c r="K6" s="58"/>
      <c r="L6" s="58"/>
      <c r="M6" s="58"/>
      <c r="N6" s="58"/>
      <c r="O6" s="58"/>
      <c r="P6" s="58"/>
      <c r="Q6" s="58"/>
      <c r="AJ6" s="41"/>
      <c r="AK6" s="41"/>
      <c r="AL6" s="41"/>
    </row>
    <row r="7" spans="1:38" s="41" customFormat="1" ht="15" customHeight="1" x14ac:dyDescent="0.2">
      <c r="A7" s="59" t="s">
        <v>43</v>
      </c>
      <c r="B7" s="60"/>
      <c r="C7" s="60"/>
      <c r="D7" s="60"/>
      <c r="E7" s="61"/>
      <c r="F7" s="61"/>
      <c r="G7" s="61"/>
      <c r="H7" s="109"/>
      <c r="I7" s="61"/>
      <c r="J7" s="61"/>
      <c r="K7" s="62"/>
      <c r="L7" s="62"/>
      <c r="M7" s="62"/>
      <c r="N7" s="62"/>
      <c r="O7" s="62"/>
      <c r="P7" s="62"/>
      <c r="Q7" s="62"/>
      <c r="R7" s="63"/>
      <c r="T7" s="64" t="s">
        <v>30</v>
      </c>
    </row>
    <row r="8" spans="1:38" s="70" customFormat="1" ht="1.5" customHeight="1" thickBot="1" x14ac:dyDescent="0.25">
      <c r="A8" s="65"/>
      <c r="B8" s="66"/>
      <c r="C8" s="66"/>
      <c r="D8" s="66"/>
      <c r="E8" s="67"/>
      <c r="F8" s="67"/>
      <c r="G8" s="67"/>
      <c r="H8" s="110"/>
      <c r="I8" s="67"/>
      <c r="J8" s="67"/>
      <c r="K8" s="68"/>
      <c r="L8" s="68"/>
      <c r="M8" s="68"/>
      <c r="N8" s="68"/>
      <c r="O8" s="68"/>
      <c r="P8" s="68"/>
      <c r="Q8" s="68"/>
      <c r="R8" s="69"/>
      <c r="AJ8" s="41"/>
      <c r="AK8" s="41"/>
      <c r="AL8" s="41"/>
    </row>
    <row r="9" spans="1:38" s="40" customFormat="1" ht="19.5" customHeight="1" thickBot="1" x14ac:dyDescent="0.3">
      <c r="A9" s="71" t="s">
        <v>28</v>
      </c>
      <c r="B9" s="72"/>
      <c r="C9" s="72"/>
      <c r="D9" s="72"/>
      <c r="E9" s="72"/>
      <c r="F9" s="120"/>
      <c r="G9" s="111"/>
      <c r="H9" s="111"/>
      <c r="I9" s="72"/>
      <c r="J9" s="72"/>
      <c r="K9" s="72"/>
      <c r="L9" s="72"/>
      <c r="M9" s="72"/>
      <c r="N9" s="73"/>
      <c r="O9" s="72"/>
      <c r="P9" s="72"/>
      <c r="Q9" s="74"/>
      <c r="R9" s="73"/>
      <c r="S9" s="73"/>
      <c r="AJ9" s="41"/>
      <c r="AK9" s="41"/>
      <c r="AL9" s="41"/>
    </row>
    <row r="10" spans="1:38" ht="3.75" hidden="1" customHeight="1" x14ac:dyDescent="0.2">
      <c r="H10" s="112"/>
      <c r="I10" s="29"/>
      <c r="J10" s="29"/>
      <c r="K10" s="29"/>
      <c r="L10" s="29"/>
      <c r="M10" s="29"/>
      <c r="N10" s="29"/>
      <c r="O10" s="29"/>
      <c r="P10" s="29"/>
      <c r="Q10" s="29"/>
      <c r="AJ10" s="41"/>
      <c r="AK10" s="41"/>
      <c r="AL10" s="41"/>
    </row>
    <row r="11" spans="1:38" s="78" customFormat="1" ht="84.75" customHeight="1" x14ac:dyDescent="0.2">
      <c r="A11" s="75" t="s">
        <v>29</v>
      </c>
      <c r="B11" s="76" t="s">
        <v>66</v>
      </c>
      <c r="C11" s="76" t="s">
        <v>51</v>
      </c>
      <c r="D11" s="76" t="s">
        <v>65</v>
      </c>
      <c r="E11" s="121" t="s">
        <v>64</v>
      </c>
      <c r="F11" s="77" t="s">
        <v>52</v>
      </c>
      <c r="G11" s="96" t="s">
        <v>47</v>
      </c>
      <c r="H11" s="77" t="s">
        <v>48</v>
      </c>
      <c r="I11" s="77" t="s">
        <v>2</v>
      </c>
      <c r="J11" s="77" t="s">
        <v>53</v>
      </c>
      <c r="K11" s="77" t="s">
        <v>3</v>
      </c>
      <c r="L11" s="77" t="s">
        <v>54</v>
      </c>
      <c r="M11" s="77" t="s">
        <v>2</v>
      </c>
      <c r="N11" s="77" t="s">
        <v>67</v>
      </c>
      <c r="O11" s="77" t="s">
        <v>3</v>
      </c>
      <c r="P11" s="77" t="s">
        <v>63</v>
      </c>
      <c r="Q11" s="77" t="s">
        <v>68</v>
      </c>
      <c r="T11" s="42" t="s">
        <v>31</v>
      </c>
      <c r="U11" s="79" t="e">
        <f>#REF!</f>
        <v>#REF!</v>
      </c>
      <c r="V11" s="79" t="e">
        <f>#REF!</f>
        <v>#REF!</v>
      </c>
      <c r="W11" s="79" t="e">
        <f>#REF!</f>
        <v>#REF!</v>
      </c>
      <c r="X11" s="79" t="e">
        <f>#REF!</f>
        <v>#REF!</v>
      </c>
      <c r="Y11" s="79" t="e">
        <f>#REF!</f>
        <v>#REF!</v>
      </c>
      <c r="Z11" s="79" t="e">
        <f>#REF!</f>
        <v>#REF!</v>
      </c>
      <c r="AA11" s="79" t="e">
        <f>#REF!</f>
        <v>#REF!</v>
      </c>
      <c r="AB11" s="79" t="e">
        <f>#REF!</f>
        <v>#REF!</v>
      </c>
      <c r="AC11" s="79" t="e">
        <f>#REF!</f>
        <v>#REF!</v>
      </c>
      <c r="AD11" s="79" t="e">
        <f>#REF!</f>
        <v>#REF!</v>
      </c>
      <c r="AE11" s="79" t="e">
        <f>#REF!</f>
        <v>#REF!</v>
      </c>
      <c r="AF11" s="79" t="e">
        <f>#REF!</f>
        <v>#REF!</v>
      </c>
      <c r="AG11" s="79" t="e">
        <f>#REF!</f>
        <v>#REF!</v>
      </c>
      <c r="AH11" s="79" t="e">
        <f>#REF!</f>
        <v>#REF!</v>
      </c>
      <c r="AI11" s="79" t="e">
        <f>#REF!</f>
        <v>#REF!</v>
      </c>
      <c r="AJ11" s="41"/>
      <c r="AK11" s="41"/>
      <c r="AL11" s="41"/>
    </row>
    <row r="12" spans="1:38" s="84" customFormat="1" ht="17.100000000000001" customHeight="1" x14ac:dyDescent="0.25">
      <c r="A12" s="101"/>
      <c r="B12" s="102"/>
      <c r="C12" s="117"/>
      <c r="D12" s="118"/>
      <c r="E12" s="1"/>
      <c r="F12" s="20"/>
      <c r="G12" s="103"/>
      <c r="H12" s="2"/>
      <c r="I12" s="80" t="s">
        <v>0</v>
      </c>
      <c r="J12" s="2"/>
      <c r="K12" s="80" t="s">
        <v>1</v>
      </c>
      <c r="L12" s="81">
        <f>SUM(H12+J12)</f>
        <v>0</v>
      </c>
      <c r="M12" s="80" t="s">
        <v>0</v>
      </c>
      <c r="N12" s="82">
        <f>IF(L12&gt;0,Helper!H20,0)</f>
        <v>0</v>
      </c>
      <c r="O12" s="80" t="s">
        <v>1</v>
      </c>
      <c r="P12" s="81">
        <f xml:space="preserve"> SUM(L12:N12)</f>
        <v>0</v>
      </c>
      <c r="Q12" s="83" t="e">
        <f t="shared" ref="Q12:Q29" si="0">P12/(E12/$F$9*1720)</f>
        <v>#DIV/0!</v>
      </c>
      <c r="R12" s="84" t="e">
        <f t="shared" ref="R12:R29" si="1">IF(E12/$F$9&lt;=1,E12/$F$9,1)</f>
        <v>#DIV/0!</v>
      </c>
      <c r="S12" s="84" t="e">
        <f>R12*80000</f>
        <v>#DIV/0!</v>
      </c>
      <c r="T12" s="85">
        <f t="shared" ref="T12:T29" si="2">ROUND(P12/12,2)</f>
        <v>0</v>
      </c>
      <c r="U12" s="86" t="e">
        <f>$T12*#REF!</f>
        <v>#REF!</v>
      </c>
      <c r="V12" s="86" t="e">
        <f>$T12*#REF!</f>
        <v>#REF!</v>
      </c>
      <c r="W12" s="86" t="e">
        <f>$T12*#REF!</f>
        <v>#REF!</v>
      </c>
      <c r="X12" s="86" t="e">
        <f>$T12*#REF!</f>
        <v>#REF!</v>
      </c>
      <c r="Y12" s="86" t="e">
        <f>$T12*#REF!</f>
        <v>#REF!</v>
      </c>
      <c r="Z12" s="86" t="e">
        <f>$T12*#REF!</f>
        <v>#REF!</v>
      </c>
      <c r="AA12" s="86" t="e">
        <f>$T12*#REF!</f>
        <v>#REF!</v>
      </c>
      <c r="AB12" s="86" t="e">
        <f>$T12*#REF!</f>
        <v>#REF!</v>
      </c>
      <c r="AC12" s="86" t="e">
        <f>$T12*#REF!</f>
        <v>#REF!</v>
      </c>
      <c r="AD12" s="86" t="e">
        <f>$T12*#REF!</f>
        <v>#REF!</v>
      </c>
      <c r="AE12" s="86" t="e">
        <f>$T12*#REF!</f>
        <v>#REF!</v>
      </c>
      <c r="AF12" s="86" t="e">
        <f>$T12*#REF!</f>
        <v>#REF!</v>
      </c>
      <c r="AG12" s="86" t="e">
        <f>$T12*#REF!</f>
        <v>#REF!</v>
      </c>
      <c r="AH12" s="86" t="e">
        <f>$T12*#REF!</f>
        <v>#REF!</v>
      </c>
      <c r="AI12" s="86" t="e">
        <f>$T12*#REF!</f>
        <v>#REF!</v>
      </c>
    </row>
    <row r="13" spans="1:38" s="84" customFormat="1" ht="17.100000000000001" customHeight="1" x14ac:dyDescent="0.25">
      <c r="A13" s="101"/>
      <c r="B13" s="102"/>
      <c r="C13" s="102"/>
      <c r="D13" s="118"/>
      <c r="E13" s="1"/>
      <c r="F13" s="20"/>
      <c r="G13" s="103"/>
      <c r="H13" s="2"/>
      <c r="I13" s="80" t="s">
        <v>0</v>
      </c>
      <c r="J13" s="2"/>
      <c r="K13" s="80" t="s">
        <v>1</v>
      </c>
      <c r="L13" s="81">
        <f t="shared" ref="L13:L29" si="3">SUM(H13+J13)</f>
        <v>0</v>
      </c>
      <c r="M13" s="80" t="s">
        <v>0</v>
      </c>
      <c r="N13" s="82">
        <f>IF(L13&gt;0,Helper!H21,0)</f>
        <v>0</v>
      </c>
      <c r="O13" s="80" t="s">
        <v>1</v>
      </c>
      <c r="P13" s="81">
        <f>SUM(L13:N13)</f>
        <v>0</v>
      </c>
      <c r="Q13" s="83" t="e">
        <f t="shared" si="0"/>
        <v>#DIV/0!</v>
      </c>
      <c r="R13" s="84" t="e">
        <f t="shared" si="1"/>
        <v>#DIV/0!</v>
      </c>
      <c r="S13" s="84" t="e">
        <f t="shared" ref="S13:S29" si="4">R13*80000</f>
        <v>#DIV/0!</v>
      </c>
      <c r="T13" s="85">
        <f t="shared" si="2"/>
        <v>0</v>
      </c>
      <c r="U13" s="86" t="e">
        <f>$T13*#REF!</f>
        <v>#REF!</v>
      </c>
      <c r="V13" s="86" t="e">
        <f>$T13*#REF!</f>
        <v>#REF!</v>
      </c>
      <c r="W13" s="86" t="e">
        <f>$T13*#REF!</f>
        <v>#REF!</v>
      </c>
      <c r="X13" s="86" t="e">
        <f>$T13*#REF!</f>
        <v>#REF!</v>
      </c>
      <c r="Y13" s="86" t="e">
        <f>$T13*#REF!</f>
        <v>#REF!</v>
      </c>
      <c r="Z13" s="86" t="e">
        <f>$T13*#REF!</f>
        <v>#REF!</v>
      </c>
      <c r="AA13" s="86" t="e">
        <f>$T13*#REF!</f>
        <v>#REF!</v>
      </c>
      <c r="AB13" s="86" t="e">
        <f>$T13*#REF!</f>
        <v>#REF!</v>
      </c>
      <c r="AC13" s="86" t="e">
        <f>$T13*#REF!</f>
        <v>#REF!</v>
      </c>
      <c r="AD13" s="86" t="e">
        <f>$T13*#REF!</f>
        <v>#REF!</v>
      </c>
      <c r="AE13" s="86" t="e">
        <f>$T13*#REF!</f>
        <v>#REF!</v>
      </c>
      <c r="AF13" s="86" t="e">
        <f>$T13*#REF!</f>
        <v>#REF!</v>
      </c>
      <c r="AG13" s="86" t="e">
        <f>$T13*#REF!</f>
        <v>#REF!</v>
      </c>
      <c r="AH13" s="86" t="e">
        <f>$T13*#REF!</f>
        <v>#REF!</v>
      </c>
      <c r="AI13" s="86" t="e">
        <f>$T13*#REF!</f>
        <v>#REF!</v>
      </c>
    </row>
    <row r="14" spans="1:38" s="84" customFormat="1" ht="17.100000000000001" customHeight="1" x14ac:dyDescent="0.25">
      <c r="A14" s="101"/>
      <c r="B14" s="102"/>
      <c r="C14" s="102"/>
      <c r="D14" s="118"/>
      <c r="E14" s="1"/>
      <c r="F14" s="20"/>
      <c r="G14" s="103"/>
      <c r="H14" s="2"/>
      <c r="I14" s="80" t="s">
        <v>0</v>
      </c>
      <c r="J14" s="2"/>
      <c r="K14" s="80" t="s">
        <v>1</v>
      </c>
      <c r="L14" s="81">
        <f t="shared" si="3"/>
        <v>0</v>
      </c>
      <c r="M14" s="80" t="s">
        <v>0</v>
      </c>
      <c r="N14" s="82">
        <f>IF(L14&gt;0,Helper!H22,0)</f>
        <v>0</v>
      </c>
      <c r="O14" s="80" t="s">
        <v>1</v>
      </c>
      <c r="P14" s="81">
        <f t="shared" ref="P14:P29" si="5">SUM(L14:N14)</f>
        <v>0</v>
      </c>
      <c r="Q14" s="83" t="e">
        <f t="shared" si="0"/>
        <v>#DIV/0!</v>
      </c>
      <c r="R14" s="84" t="e">
        <f t="shared" si="1"/>
        <v>#DIV/0!</v>
      </c>
      <c r="S14" s="84" t="e">
        <f t="shared" si="4"/>
        <v>#DIV/0!</v>
      </c>
      <c r="T14" s="85">
        <f t="shared" si="2"/>
        <v>0</v>
      </c>
      <c r="U14" s="86" t="e">
        <f>$T14*#REF!</f>
        <v>#REF!</v>
      </c>
      <c r="V14" s="86" t="e">
        <f>$T14*#REF!</f>
        <v>#REF!</v>
      </c>
      <c r="W14" s="86" t="e">
        <f>$T14*#REF!</f>
        <v>#REF!</v>
      </c>
      <c r="X14" s="86" t="e">
        <f>$T14*#REF!</f>
        <v>#REF!</v>
      </c>
      <c r="Y14" s="86" t="e">
        <f>$T14*#REF!</f>
        <v>#REF!</v>
      </c>
      <c r="Z14" s="86" t="e">
        <f>$T14*#REF!</f>
        <v>#REF!</v>
      </c>
      <c r="AA14" s="86" t="e">
        <f>$T14*#REF!</f>
        <v>#REF!</v>
      </c>
      <c r="AB14" s="86" t="e">
        <f>$T14*#REF!</f>
        <v>#REF!</v>
      </c>
      <c r="AC14" s="86" t="e">
        <f>$T14*#REF!</f>
        <v>#REF!</v>
      </c>
      <c r="AD14" s="86" t="e">
        <f>$T14*#REF!</f>
        <v>#REF!</v>
      </c>
      <c r="AE14" s="86" t="e">
        <f>$T14*#REF!</f>
        <v>#REF!</v>
      </c>
      <c r="AF14" s="86" t="e">
        <f>$T14*#REF!</f>
        <v>#REF!</v>
      </c>
      <c r="AG14" s="86" t="e">
        <f>$T14*#REF!</f>
        <v>#REF!</v>
      </c>
      <c r="AH14" s="86" t="e">
        <f>$T14*#REF!</f>
        <v>#REF!</v>
      </c>
      <c r="AI14" s="86" t="e">
        <f>$T14*#REF!</f>
        <v>#REF!</v>
      </c>
    </row>
    <row r="15" spans="1:38" s="84" customFormat="1" ht="17.100000000000001" customHeight="1" x14ac:dyDescent="0.25">
      <c r="A15" s="101"/>
      <c r="B15" s="102"/>
      <c r="C15" s="117"/>
      <c r="D15" s="118"/>
      <c r="E15" s="1"/>
      <c r="F15" s="20"/>
      <c r="G15" s="103"/>
      <c r="H15" s="2"/>
      <c r="I15" s="80" t="s">
        <v>0</v>
      </c>
      <c r="J15" s="2"/>
      <c r="K15" s="80" t="s">
        <v>1</v>
      </c>
      <c r="L15" s="81">
        <f t="shared" si="3"/>
        <v>0</v>
      </c>
      <c r="M15" s="80" t="s">
        <v>0</v>
      </c>
      <c r="N15" s="82">
        <f>IF(L15&gt;0,Helper!H23,0)</f>
        <v>0</v>
      </c>
      <c r="O15" s="80" t="s">
        <v>1</v>
      </c>
      <c r="P15" s="81">
        <f t="shared" si="5"/>
        <v>0</v>
      </c>
      <c r="Q15" s="83" t="e">
        <f t="shared" si="0"/>
        <v>#DIV/0!</v>
      </c>
      <c r="R15" s="84" t="e">
        <f t="shared" si="1"/>
        <v>#DIV/0!</v>
      </c>
      <c r="S15" s="84" t="e">
        <f t="shared" si="4"/>
        <v>#DIV/0!</v>
      </c>
      <c r="T15" s="85">
        <f t="shared" si="2"/>
        <v>0</v>
      </c>
      <c r="U15" s="86" t="e">
        <f>$T15*#REF!</f>
        <v>#REF!</v>
      </c>
      <c r="V15" s="86" t="e">
        <f>$T15*#REF!</f>
        <v>#REF!</v>
      </c>
      <c r="W15" s="86" t="e">
        <f>$T15*#REF!</f>
        <v>#REF!</v>
      </c>
      <c r="X15" s="86" t="e">
        <f>$T15*#REF!</f>
        <v>#REF!</v>
      </c>
      <c r="Y15" s="86" t="e">
        <f>$T15*#REF!</f>
        <v>#REF!</v>
      </c>
      <c r="Z15" s="86" t="e">
        <f>$T15*#REF!</f>
        <v>#REF!</v>
      </c>
      <c r="AA15" s="86" t="e">
        <f>$T15*#REF!</f>
        <v>#REF!</v>
      </c>
      <c r="AB15" s="86" t="e">
        <f>$T15*#REF!</f>
        <v>#REF!</v>
      </c>
      <c r="AC15" s="86" t="e">
        <f>$T15*#REF!</f>
        <v>#REF!</v>
      </c>
      <c r="AD15" s="86" t="e">
        <f>$T15*#REF!</f>
        <v>#REF!</v>
      </c>
      <c r="AE15" s="86" t="e">
        <f>$T15*#REF!</f>
        <v>#REF!</v>
      </c>
      <c r="AF15" s="86" t="e">
        <f>$T15*#REF!</f>
        <v>#REF!</v>
      </c>
      <c r="AG15" s="86" t="e">
        <f>$T15*#REF!</f>
        <v>#REF!</v>
      </c>
      <c r="AH15" s="86" t="e">
        <f>$T15*#REF!</f>
        <v>#REF!</v>
      </c>
      <c r="AI15" s="86" t="e">
        <f>$T15*#REF!</f>
        <v>#REF!</v>
      </c>
    </row>
    <row r="16" spans="1:38" s="84" customFormat="1" ht="17.100000000000001" customHeight="1" x14ac:dyDescent="0.25">
      <c r="A16" s="101"/>
      <c r="B16" s="102"/>
      <c r="C16" s="102"/>
      <c r="D16" s="118"/>
      <c r="E16" s="1"/>
      <c r="F16" s="20"/>
      <c r="G16" s="103"/>
      <c r="H16" s="2"/>
      <c r="I16" s="80" t="s">
        <v>0</v>
      </c>
      <c r="J16" s="2"/>
      <c r="K16" s="80" t="s">
        <v>1</v>
      </c>
      <c r="L16" s="81">
        <f t="shared" si="3"/>
        <v>0</v>
      </c>
      <c r="M16" s="80" t="s">
        <v>0</v>
      </c>
      <c r="N16" s="82">
        <f>IF(L16&gt;0,Helper!H24,0)</f>
        <v>0</v>
      </c>
      <c r="O16" s="80" t="s">
        <v>1</v>
      </c>
      <c r="P16" s="81">
        <f t="shared" si="5"/>
        <v>0</v>
      </c>
      <c r="Q16" s="83" t="e">
        <f t="shared" si="0"/>
        <v>#DIV/0!</v>
      </c>
      <c r="R16" s="84" t="e">
        <f t="shared" si="1"/>
        <v>#DIV/0!</v>
      </c>
      <c r="S16" s="84" t="e">
        <f t="shared" si="4"/>
        <v>#DIV/0!</v>
      </c>
      <c r="T16" s="85">
        <f t="shared" si="2"/>
        <v>0</v>
      </c>
      <c r="U16" s="86" t="e">
        <f>$T16*#REF!</f>
        <v>#REF!</v>
      </c>
      <c r="V16" s="86" t="e">
        <f>$T16*#REF!</f>
        <v>#REF!</v>
      </c>
      <c r="W16" s="86" t="e">
        <f>$T16*#REF!</f>
        <v>#REF!</v>
      </c>
      <c r="X16" s="86" t="e">
        <f>$T16*#REF!</f>
        <v>#REF!</v>
      </c>
      <c r="Y16" s="86" t="e">
        <f>$T16*#REF!</f>
        <v>#REF!</v>
      </c>
      <c r="Z16" s="86" t="e">
        <f>$T16*#REF!</f>
        <v>#REF!</v>
      </c>
      <c r="AA16" s="86" t="e">
        <f>$T16*#REF!</f>
        <v>#REF!</v>
      </c>
      <c r="AB16" s="86" t="e">
        <f>$T16*#REF!</f>
        <v>#REF!</v>
      </c>
      <c r="AC16" s="86" t="e">
        <f>$T16*#REF!</f>
        <v>#REF!</v>
      </c>
      <c r="AD16" s="86" t="e">
        <f>$T16*#REF!</f>
        <v>#REF!</v>
      </c>
      <c r="AE16" s="86" t="e">
        <f>$T16*#REF!</f>
        <v>#REF!</v>
      </c>
      <c r="AF16" s="86" t="e">
        <f>$T16*#REF!</f>
        <v>#REF!</v>
      </c>
      <c r="AG16" s="86" t="e">
        <f>$T16*#REF!</f>
        <v>#REF!</v>
      </c>
      <c r="AH16" s="86" t="e">
        <f>$T16*#REF!</f>
        <v>#REF!</v>
      </c>
      <c r="AI16" s="86" t="e">
        <f>$T16*#REF!</f>
        <v>#REF!</v>
      </c>
    </row>
    <row r="17" spans="1:35" s="84" customFormat="1" ht="17.100000000000001" customHeight="1" x14ac:dyDescent="0.25">
      <c r="A17" s="101"/>
      <c r="B17" s="102"/>
      <c r="C17" s="102"/>
      <c r="D17" s="118"/>
      <c r="E17" s="1"/>
      <c r="F17" s="20"/>
      <c r="G17" s="103"/>
      <c r="H17" s="2"/>
      <c r="I17" s="80" t="s">
        <v>0</v>
      </c>
      <c r="J17" s="2"/>
      <c r="K17" s="80" t="s">
        <v>1</v>
      </c>
      <c r="L17" s="81">
        <f t="shared" si="3"/>
        <v>0</v>
      </c>
      <c r="M17" s="80" t="s">
        <v>0</v>
      </c>
      <c r="N17" s="82">
        <f>IF(L17&gt;0,Helper!H25,0)</f>
        <v>0</v>
      </c>
      <c r="O17" s="80" t="s">
        <v>1</v>
      </c>
      <c r="P17" s="81">
        <f t="shared" si="5"/>
        <v>0</v>
      </c>
      <c r="Q17" s="83" t="e">
        <f t="shared" si="0"/>
        <v>#DIV/0!</v>
      </c>
      <c r="R17" s="84" t="e">
        <f t="shared" si="1"/>
        <v>#DIV/0!</v>
      </c>
      <c r="S17" s="84" t="e">
        <f t="shared" si="4"/>
        <v>#DIV/0!</v>
      </c>
      <c r="T17" s="85">
        <f t="shared" si="2"/>
        <v>0</v>
      </c>
      <c r="U17" s="86" t="e">
        <f>$T17*#REF!</f>
        <v>#REF!</v>
      </c>
      <c r="V17" s="86" t="e">
        <f>$T17*#REF!</f>
        <v>#REF!</v>
      </c>
      <c r="W17" s="86" t="e">
        <f>$T17*#REF!</f>
        <v>#REF!</v>
      </c>
      <c r="X17" s="86" t="e">
        <f>$T17*#REF!</f>
        <v>#REF!</v>
      </c>
      <c r="Y17" s="86" t="e">
        <f>$T17*#REF!</f>
        <v>#REF!</v>
      </c>
      <c r="Z17" s="86" t="e">
        <f>$T17*#REF!</f>
        <v>#REF!</v>
      </c>
      <c r="AA17" s="86" t="e">
        <f>$T17*#REF!</f>
        <v>#REF!</v>
      </c>
      <c r="AB17" s="86" t="e">
        <f>$T17*#REF!</f>
        <v>#REF!</v>
      </c>
      <c r="AC17" s="86" t="e">
        <f>$T17*#REF!</f>
        <v>#REF!</v>
      </c>
      <c r="AD17" s="86" t="e">
        <f>$T17*#REF!</f>
        <v>#REF!</v>
      </c>
      <c r="AE17" s="86" t="e">
        <f>$T17*#REF!</f>
        <v>#REF!</v>
      </c>
      <c r="AF17" s="86" t="e">
        <f>$T17*#REF!</f>
        <v>#REF!</v>
      </c>
      <c r="AG17" s="86" t="e">
        <f>$T17*#REF!</f>
        <v>#REF!</v>
      </c>
      <c r="AH17" s="86" t="e">
        <f>$T17*#REF!</f>
        <v>#REF!</v>
      </c>
      <c r="AI17" s="86" t="e">
        <f>$T17*#REF!</f>
        <v>#REF!</v>
      </c>
    </row>
    <row r="18" spans="1:35" s="84" customFormat="1" ht="17.100000000000001" customHeight="1" x14ac:dyDescent="0.25">
      <c r="A18" s="101"/>
      <c r="B18" s="102"/>
      <c r="C18" s="102"/>
      <c r="D18" s="118"/>
      <c r="E18" s="1"/>
      <c r="F18" s="20"/>
      <c r="G18" s="103"/>
      <c r="H18" s="2"/>
      <c r="I18" s="80" t="s">
        <v>0</v>
      </c>
      <c r="J18" s="2"/>
      <c r="K18" s="80" t="s">
        <v>1</v>
      </c>
      <c r="L18" s="81">
        <f t="shared" si="3"/>
        <v>0</v>
      </c>
      <c r="M18" s="80" t="s">
        <v>0</v>
      </c>
      <c r="N18" s="82">
        <f>IF(L18&gt;0,Helper!H26,0)</f>
        <v>0</v>
      </c>
      <c r="O18" s="80" t="s">
        <v>1</v>
      </c>
      <c r="P18" s="81">
        <f t="shared" si="5"/>
        <v>0</v>
      </c>
      <c r="Q18" s="83" t="e">
        <f t="shared" si="0"/>
        <v>#DIV/0!</v>
      </c>
      <c r="R18" s="84" t="e">
        <f t="shared" si="1"/>
        <v>#DIV/0!</v>
      </c>
      <c r="S18" s="84" t="e">
        <f t="shared" si="4"/>
        <v>#DIV/0!</v>
      </c>
      <c r="T18" s="85">
        <f t="shared" si="2"/>
        <v>0</v>
      </c>
      <c r="U18" s="86" t="e">
        <f>$T18*#REF!</f>
        <v>#REF!</v>
      </c>
      <c r="V18" s="86" t="e">
        <f>$T18*#REF!</f>
        <v>#REF!</v>
      </c>
      <c r="W18" s="86" t="e">
        <f>$T18*#REF!</f>
        <v>#REF!</v>
      </c>
      <c r="X18" s="86" t="e">
        <f>$T18*#REF!</f>
        <v>#REF!</v>
      </c>
      <c r="Y18" s="86" t="e">
        <f>$T18*#REF!</f>
        <v>#REF!</v>
      </c>
      <c r="Z18" s="86" t="e">
        <f>$T18*#REF!</f>
        <v>#REF!</v>
      </c>
      <c r="AA18" s="86" t="e">
        <f>$T18*#REF!</f>
        <v>#REF!</v>
      </c>
      <c r="AB18" s="86" t="e">
        <f>$T18*#REF!</f>
        <v>#REF!</v>
      </c>
      <c r="AC18" s="86" t="e">
        <f>$T18*#REF!</f>
        <v>#REF!</v>
      </c>
      <c r="AD18" s="86" t="e">
        <f>$T18*#REF!</f>
        <v>#REF!</v>
      </c>
      <c r="AE18" s="86" t="e">
        <f>$T18*#REF!</f>
        <v>#REF!</v>
      </c>
      <c r="AF18" s="86" t="e">
        <f>$T18*#REF!</f>
        <v>#REF!</v>
      </c>
      <c r="AG18" s="86" t="e">
        <f>$T18*#REF!</f>
        <v>#REF!</v>
      </c>
      <c r="AH18" s="86" t="e">
        <f>$T18*#REF!</f>
        <v>#REF!</v>
      </c>
      <c r="AI18" s="86" t="e">
        <f>$T18*#REF!</f>
        <v>#REF!</v>
      </c>
    </row>
    <row r="19" spans="1:35" s="84" customFormat="1" ht="17.100000000000001" customHeight="1" x14ac:dyDescent="0.25">
      <c r="A19" s="101"/>
      <c r="B19" s="102"/>
      <c r="C19" s="102"/>
      <c r="D19" s="118"/>
      <c r="E19" s="1"/>
      <c r="F19" s="20"/>
      <c r="G19" s="103"/>
      <c r="H19" s="2"/>
      <c r="I19" s="80" t="s">
        <v>0</v>
      </c>
      <c r="J19" s="2"/>
      <c r="K19" s="80" t="s">
        <v>1</v>
      </c>
      <c r="L19" s="81">
        <f t="shared" si="3"/>
        <v>0</v>
      </c>
      <c r="M19" s="80" t="s">
        <v>0</v>
      </c>
      <c r="N19" s="82">
        <f>IF(L19&gt;0,Helper!H27,0)</f>
        <v>0</v>
      </c>
      <c r="O19" s="80" t="s">
        <v>1</v>
      </c>
      <c r="P19" s="81">
        <f t="shared" si="5"/>
        <v>0</v>
      </c>
      <c r="Q19" s="83" t="e">
        <f t="shared" si="0"/>
        <v>#DIV/0!</v>
      </c>
      <c r="R19" s="84" t="e">
        <f t="shared" si="1"/>
        <v>#DIV/0!</v>
      </c>
      <c r="S19" s="84" t="e">
        <f t="shared" si="4"/>
        <v>#DIV/0!</v>
      </c>
      <c r="T19" s="85">
        <f t="shared" si="2"/>
        <v>0</v>
      </c>
      <c r="U19" s="86" t="e">
        <f>$T19*#REF!</f>
        <v>#REF!</v>
      </c>
      <c r="V19" s="86" t="e">
        <f>$T19*#REF!</f>
        <v>#REF!</v>
      </c>
      <c r="W19" s="86" t="e">
        <f>$T19*#REF!</f>
        <v>#REF!</v>
      </c>
      <c r="X19" s="86" t="e">
        <f>$T19*#REF!</f>
        <v>#REF!</v>
      </c>
      <c r="Y19" s="86" t="e">
        <f>$T19*#REF!</f>
        <v>#REF!</v>
      </c>
      <c r="Z19" s="86" t="e">
        <f>$T19*#REF!</f>
        <v>#REF!</v>
      </c>
      <c r="AA19" s="86" t="e">
        <f>$T19*#REF!</f>
        <v>#REF!</v>
      </c>
      <c r="AB19" s="86" t="e">
        <f>$T19*#REF!</f>
        <v>#REF!</v>
      </c>
      <c r="AC19" s="86" t="e">
        <f>$T19*#REF!</f>
        <v>#REF!</v>
      </c>
      <c r="AD19" s="86" t="e">
        <f>$T19*#REF!</f>
        <v>#REF!</v>
      </c>
      <c r="AE19" s="86" t="e">
        <f>$T19*#REF!</f>
        <v>#REF!</v>
      </c>
      <c r="AF19" s="86" t="e">
        <f>$T19*#REF!</f>
        <v>#REF!</v>
      </c>
      <c r="AG19" s="86" t="e">
        <f>$T19*#REF!</f>
        <v>#REF!</v>
      </c>
      <c r="AH19" s="86" t="e">
        <f>$T19*#REF!</f>
        <v>#REF!</v>
      </c>
      <c r="AI19" s="86" t="e">
        <f>$T19*#REF!</f>
        <v>#REF!</v>
      </c>
    </row>
    <row r="20" spans="1:35" s="84" customFormat="1" ht="17.100000000000001" customHeight="1" x14ac:dyDescent="0.25">
      <c r="A20" s="101"/>
      <c r="B20" s="102"/>
      <c r="C20" s="102"/>
      <c r="D20" s="118"/>
      <c r="E20" s="1"/>
      <c r="F20" s="20"/>
      <c r="G20" s="103"/>
      <c r="H20" s="2"/>
      <c r="I20" s="80" t="s">
        <v>0</v>
      </c>
      <c r="J20" s="2"/>
      <c r="K20" s="80" t="s">
        <v>1</v>
      </c>
      <c r="L20" s="81">
        <f t="shared" ref="L20" si="6">SUM(H20+J20)</f>
        <v>0</v>
      </c>
      <c r="M20" s="80" t="s">
        <v>0</v>
      </c>
      <c r="N20" s="82">
        <f>IF(L20&gt;0,Helper!H28,0)</f>
        <v>0</v>
      </c>
      <c r="O20" s="80" t="s">
        <v>1</v>
      </c>
      <c r="P20" s="81">
        <f t="shared" si="5"/>
        <v>0</v>
      </c>
      <c r="Q20" s="83" t="e">
        <f t="shared" si="0"/>
        <v>#DIV/0!</v>
      </c>
      <c r="R20" s="84" t="e">
        <f t="shared" si="1"/>
        <v>#DIV/0!</v>
      </c>
      <c r="S20" s="84" t="e">
        <f t="shared" ref="S20" si="7">R20*80000</f>
        <v>#DIV/0!</v>
      </c>
      <c r="T20" s="85">
        <f t="shared" si="2"/>
        <v>0</v>
      </c>
      <c r="U20" s="86" t="e">
        <f>$T20*#REF!</f>
        <v>#REF!</v>
      </c>
      <c r="V20" s="86" t="e">
        <f>$T20*#REF!</f>
        <v>#REF!</v>
      </c>
      <c r="W20" s="86" t="e">
        <f>$T20*#REF!</f>
        <v>#REF!</v>
      </c>
      <c r="X20" s="86" t="e">
        <f>$T20*#REF!</f>
        <v>#REF!</v>
      </c>
      <c r="Y20" s="86" t="e">
        <f>$T20*#REF!</f>
        <v>#REF!</v>
      </c>
      <c r="Z20" s="86" t="e">
        <f>$T20*#REF!</f>
        <v>#REF!</v>
      </c>
      <c r="AA20" s="86" t="e">
        <f>$T20*#REF!</f>
        <v>#REF!</v>
      </c>
      <c r="AB20" s="86" t="e">
        <f>$T20*#REF!</f>
        <v>#REF!</v>
      </c>
      <c r="AC20" s="86" t="e">
        <f>$T20*#REF!</f>
        <v>#REF!</v>
      </c>
      <c r="AD20" s="86" t="e">
        <f>$T20*#REF!</f>
        <v>#REF!</v>
      </c>
      <c r="AE20" s="86" t="e">
        <f>$T20*#REF!</f>
        <v>#REF!</v>
      </c>
      <c r="AF20" s="86" t="e">
        <f>$T20*#REF!</f>
        <v>#REF!</v>
      </c>
      <c r="AG20" s="86" t="e">
        <f>$T20*#REF!</f>
        <v>#REF!</v>
      </c>
      <c r="AH20" s="86" t="e">
        <f>$T20*#REF!</f>
        <v>#REF!</v>
      </c>
      <c r="AI20" s="86" t="e">
        <f>$T20*#REF!</f>
        <v>#REF!</v>
      </c>
    </row>
    <row r="21" spans="1:35" s="84" customFormat="1" ht="17.100000000000001" customHeight="1" x14ac:dyDescent="0.25">
      <c r="A21" s="101"/>
      <c r="B21" s="102"/>
      <c r="C21" s="102"/>
      <c r="D21" s="118"/>
      <c r="E21" s="1"/>
      <c r="F21" s="20"/>
      <c r="G21" s="103"/>
      <c r="H21" s="2"/>
      <c r="I21" s="80" t="s">
        <v>0</v>
      </c>
      <c r="J21" s="2"/>
      <c r="K21" s="80" t="s">
        <v>1</v>
      </c>
      <c r="L21" s="81">
        <f t="shared" si="3"/>
        <v>0</v>
      </c>
      <c r="M21" s="80" t="s">
        <v>0</v>
      </c>
      <c r="N21" s="82">
        <f>IF(L21&gt;0,Helper!H29,0)</f>
        <v>0</v>
      </c>
      <c r="O21" s="80" t="s">
        <v>1</v>
      </c>
      <c r="P21" s="81">
        <f t="shared" si="5"/>
        <v>0</v>
      </c>
      <c r="Q21" s="83" t="e">
        <f t="shared" si="0"/>
        <v>#DIV/0!</v>
      </c>
      <c r="R21" s="84" t="e">
        <f t="shared" si="1"/>
        <v>#DIV/0!</v>
      </c>
      <c r="S21" s="84" t="e">
        <f t="shared" si="4"/>
        <v>#DIV/0!</v>
      </c>
      <c r="T21" s="85">
        <f t="shared" si="2"/>
        <v>0</v>
      </c>
      <c r="U21" s="86" t="e">
        <f>$T21*#REF!</f>
        <v>#REF!</v>
      </c>
      <c r="V21" s="86" t="e">
        <f>$T21*#REF!</f>
        <v>#REF!</v>
      </c>
      <c r="W21" s="86" t="e">
        <f>$T21*#REF!</f>
        <v>#REF!</v>
      </c>
      <c r="X21" s="86" t="e">
        <f>$T21*#REF!</f>
        <v>#REF!</v>
      </c>
      <c r="Y21" s="86" t="e">
        <f>$T21*#REF!</f>
        <v>#REF!</v>
      </c>
      <c r="Z21" s="86" t="e">
        <f>$T21*#REF!</f>
        <v>#REF!</v>
      </c>
      <c r="AA21" s="86" t="e">
        <f>$T21*#REF!</f>
        <v>#REF!</v>
      </c>
      <c r="AB21" s="86" t="e">
        <f>$T21*#REF!</f>
        <v>#REF!</v>
      </c>
      <c r="AC21" s="86" t="e">
        <f>$T21*#REF!</f>
        <v>#REF!</v>
      </c>
      <c r="AD21" s="86" t="e">
        <f>$T21*#REF!</f>
        <v>#REF!</v>
      </c>
      <c r="AE21" s="86" t="e">
        <f>$T21*#REF!</f>
        <v>#REF!</v>
      </c>
      <c r="AF21" s="86" t="e">
        <f>$T21*#REF!</f>
        <v>#REF!</v>
      </c>
      <c r="AG21" s="86" t="e">
        <f>$T21*#REF!</f>
        <v>#REF!</v>
      </c>
      <c r="AH21" s="86" t="e">
        <f>$T21*#REF!</f>
        <v>#REF!</v>
      </c>
      <c r="AI21" s="86" t="e">
        <f>$T21*#REF!</f>
        <v>#REF!</v>
      </c>
    </row>
    <row r="22" spans="1:35" s="84" customFormat="1" ht="17.100000000000001" customHeight="1" x14ac:dyDescent="0.25">
      <c r="A22" s="101"/>
      <c r="B22" s="102"/>
      <c r="C22" s="102"/>
      <c r="D22" s="118"/>
      <c r="E22" s="1"/>
      <c r="F22" s="20"/>
      <c r="G22" s="103"/>
      <c r="H22" s="2"/>
      <c r="I22" s="80" t="s">
        <v>0</v>
      </c>
      <c r="J22" s="2"/>
      <c r="K22" s="80" t="s">
        <v>1</v>
      </c>
      <c r="L22" s="81">
        <f t="shared" ref="L22" si="8">SUM(H22+J22)</f>
        <v>0</v>
      </c>
      <c r="M22" s="80" t="s">
        <v>0</v>
      </c>
      <c r="N22" s="82">
        <f>IF(L22&gt;0,Helper!H30,0)</f>
        <v>0</v>
      </c>
      <c r="O22" s="80" t="s">
        <v>1</v>
      </c>
      <c r="P22" s="81">
        <f t="shared" si="5"/>
        <v>0</v>
      </c>
      <c r="Q22" s="83" t="e">
        <f t="shared" si="0"/>
        <v>#DIV/0!</v>
      </c>
      <c r="R22" s="84" t="e">
        <f t="shared" si="1"/>
        <v>#DIV/0!</v>
      </c>
      <c r="S22" s="84" t="e">
        <f t="shared" ref="S22" si="9">R22*80000</f>
        <v>#DIV/0!</v>
      </c>
      <c r="T22" s="85">
        <f t="shared" si="2"/>
        <v>0</v>
      </c>
      <c r="U22" s="86" t="e">
        <f>$T22*#REF!</f>
        <v>#REF!</v>
      </c>
      <c r="V22" s="86" t="e">
        <f>$T22*#REF!</f>
        <v>#REF!</v>
      </c>
      <c r="W22" s="86" t="e">
        <f>$T22*#REF!</f>
        <v>#REF!</v>
      </c>
      <c r="X22" s="86" t="e">
        <f>$T22*#REF!</f>
        <v>#REF!</v>
      </c>
      <c r="Y22" s="86" t="e">
        <f>$T22*#REF!</f>
        <v>#REF!</v>
      </c>
      <c r="Z22" s="86" t="e">
        <f>$T22*#REF!</f>
        <v>#REF!</v>
      </c>
      <c r="AA22" s="86" t="e">
        <f>$T22*#REF!</f>
        <v>#REF!</v>
      </c>
      <c r="AB22" s="86" t="e">
        <f>$T22*#REF!</f>
        <v>#REF!</v>
      </c>
      <c r="AC22" s="86" t="e">
        <f>$T22*#REF!</f>
        <v>#REF!</v>
      </c>
      <c r="AD22" s="86" t="e">
        <f>$T22*#REF!</f>
        <v>#REF!</v>
      </c>
      <c r="AE22" s="86" t="e">
        <f>$T22*#REF!</f>
        <v>#REF!</v>
      </c>
      <c r="AF22" s="86" t="e">
        <f>$T22*#REF!</f>
        <v>#REF!</v>
      </c>
      <c r="AG22" s="86" t="e">
        <f>$T22*#REF!</f>
        <v>#REF!</v>
      </c>
      <c r="AH22" s="86" t="e">
        <f>$T22*#REF!</f>
        <v>#REF!</v>
      </c>
      <c r="AI22" s="86" t="e">
        <f>$T22*#REF!</f>
        <v>#REF!</v>
      </c>
    </row>
    <row r="23" spans="1:35" s="84" customFormat="1" ht="17.100000000000001" customHeight="1" x14ac:dyDescent="0.25">
      <c r="A23" s="101"/>
      <c r="B23" s="102"/>
      <c r="C23" s="102"/>
      <c r="D23" s="118"/>
      <c r="E23" s="1"/>
      <c r="F23" s="20"/>
      <c r="G23" s="103"/>
      <c r="H23" s="2"/>
      <c r="I23" s="80" t="s">
        <v>0</v>
      </c>
      <c r="J23" s="2"/>
      <c r="K23" s="80" t="s">
        <v>1</v>
      </c>
      <c r="L23" s="81">
        <f t="shared" si="3"/>
        <v>0</v>
      </c>
      <c r="M23" s="80" t="s">
        <v>0</v>
      </c>
      <c r="N23" s="82">
        <f>IF(L23&gt;0,Helper!H31,0)</f>
        <v>0</v>
      </c>
      <c r="O23" s="80" t="s">
        <v>1</v>
      </c>
      <c r="P23" s="81">
        <f t="shared" si="5"/>
        <v>0</v>
      </c>
      <c r="Q23" s="83" t="e">
        <f t="shared" si="0"/>
        <v>#DIV/0!</v>
      </c>
      <c r="R23" s="84" t="e">
        <f t="shared" si="1"/>
        <v>#DIV/0!</v>
      </c>
      <c r="S23" s="84" t="e">
        <f t="shared" si="4"/>
        <v>#DIV/0!</v>
      </c>
      <c r="T23" s="85">
        <f t="shared" si="2"/>
        <v>0</v>
      </c>
      <c r="U23" s="86" t="e">
        <f>$T23*#REF!</f>
        <v>#REF!</v>
      </c>
      <c r="V23" s="86" t="e">
        <f>$T23*#REF!</f>
        <v>#REF!</v>
      </c>
      <c r="W23" s="86" t="e">
        <f>$T23*#REF!</f>
        <v>#REF!</v>
      </c>
      <c r="X23" s="86" t="e">
        <f>$T23*#REF!</f>
        <v>#REF!</v>
      </c>
      <c r="Y23" s="86" t="e">
        <f>$T23*#REF!</f>
        <v>#REF!</v>
      </c>
      <c r="Z23" s="86" t="e">
        <f>$T23*#REF!</f>
        <v>#REF!</v>
      </c>
      <c r="AA23" s="86" t="e">
        <f>$T23*#REF!</f>
        <v>#REF!</v>
      </c>
      <c r="AB23" s="86" t="e">
        <f>$T23*#REF!</f>
        <v>#REF!</v>
      </c>
      <c r="AC23" s="86" t="e">
        <f>$T23*#REF!</f>
        <v>#REF!</v>
      </c>
      <c r="AD23" s="86" t="e">
        <f>$T23*#REF!</f>
        <v>#REF!</v>
      </c>
      <c r="AE23" s="86" t="e">
        <f>$T23*#REF!</f>
        <v>#REF!</v>
      </c>
      <c r="AF23" s="86" t="e">
        <f>$T23*#REF!</f>
        <v>#REF!</v>
      </c>
      <c r="AG23" s="86" t="e">
        <f>$T23*#REF!</f>
        <v>#REF!</v>
      </c>
      <c r="AH23" s="86" t="e">
        <f>$T23*#REF!</f>
        <v>#REF!</v>
      </c>
      <c r="AI23" s="86" t="e">
        <f>$T23*#REF!</f>
        <v>#REF!</v>
      </c>
    </row>
    <row r="24" spans="1:35" s="84" customFormat="1" ht="17.100000000000001" customHeight="1" x14ac:dyDescent="0.25">
      <c r="A24" s="101"/>
      <c r="B24" s="102"/>
      <c r="C24" s="102"/>
      <c r="D24" s="118"/>
      <c r="E24" s="1"/>
      <c r="F24" s="20"/>
      <c r="G24" s="103"/>
      <c r="H24" s="2"/>
      <c r="I24" s="80" t="s">
        <v>0</v>
      </c>
      <c r="J24" s="2"/>
      <c r="K24" s="80" t="s">
        <v>1</v>
      </c>
      <c r="L24" s="81">
        <f t="shared" ref="L24:L28" si="10">SUM(H24+J24)</f>
        <v>0</v>
      </c>
      <c r="M24" s="80" t="s">
        <v>0</v>
      </c>
      <c r="N24" s="82">
        <f>IF(L24&gt;0,Helper!H32,0)</f>
        <v>0</v>
      </c>
      <c r="O24" s="80" t="s">
        <v>1</v>
      </c>
      <c r="P24" s="81">
        <f t="shared" si="5"/>
        <v>0</v>
      </c>
      <c r="Q24" s="83" t="e">
        <f t="shared" si="0"/>
        <v>#DIV/0!</v>
      </c>
      <c r="R24" s="84" t="e">
        <f t="shared" si="1"/>
        <v>#DIV/0!</v>
      </c>
      <c r="S24" s="84" t="e">
        <f t="shared" ref="S24:S28" si="11">R24*80000</f>
        <v>#DIV/0!</v>
      </c>
      <c r="T24" s="85">
        <f t="shared" si="2"/>
        <v>0</v>
      </c>
      <c r="U24" s="86" t="e">
        <f>$T24*#REF!</f>
        <v>#REF!</v>
      </c>
      <c r="V24" s="86" t="e">
        <f>$T24*#REF!</f>
        <v>#REF!</v>
      </c>
      <c r="W24" s="86" t="e">
        <f>$T24*#REF!</f>
        <v>#REF!</v>
      </c>
      <c r="X24" s="86" t="e">
        <f>$T24*#REF!</f>
        <v>#REF!</v>
      </c>
      <c r="Y24" s="86" t="e">
        <f>$T24*#REF!</f>
        <v>#REF!</v>
      </c>
      <c r="Z24" s="86" t="e">
        <f>$T24*#REF!</f>
        <v>#REF!</v>
      </c>
      <c r="AA24" s="86" t="e">
        <f>$T24*#REF!</f>
        <v>#REF!</v>
      </c>
      <c r="AB24" s="86" t="e">
        <f>$T24*#REF!</f>
        <v>#REF!</v>
      </c>
      <c r="AC24" s="86" t="e">
        <f>$T24*#REF!</f>
        <v>#REF!</v>
      </c>
      <c r="AD24" s="86" t="e">
        <f>$T24*#REF!</f>
        <v>#REF!</v>
      </c>
      <c r="AE24" s="86" t="e">
        <f>$T24*#REF!</f>
        <v>#REF!</v>
      </c>
      <c r="AF24" s="86" t="e">
        <f>$T24*#REF!</f>
        <v>#REF!</v>
      </c>
      <c r="AG24" s="86" t="e">
        <f>$T24*#REF!</f>
        <v>#REF!</v>
      </c>
      <c r="AH24" s="86" t="e">
        <f>$T24*#REF!</f>
        <v>#REF!</v>
      </c>
      <c r="AI24" s="86" t="e">
        <f>$T24*#REF!</f>
        <v>#REF!</v>
      </c>
    </row>
    <row r="25" spans="1:35" s="84" customFormat="1" ht="17.100000000000001" customHeight="1" x14ac:dyDescent="0.25">
      <c r="A25" s="101"/>
      <c r="B25" s="102"/>
      <c r="C25" s="102"/>
      <c r="D25" s="118"/>
      <c r="E25" s="1"/>
      <c r="F25" s="20"/>
      <c r="G25" s="103"/>
      <c r="H25" s="2"/>
      <c r="I25" s="80" t="s">
        <v>0</v>
      </c>
      <c r="J25" s="2"/>
      <c r="K25" s="80" t="s">
        <v>1</v>
      </c>
      <c r="L25" s="81">
        <f t="shared" ref="L25" si="12">SUM(H25+J25)</f>
        <v>0</v>
      </c>
      <c r="M25" s="80" t="s">
        <v>0</v>
      </c>
      <c r="N25" s="82">
        <f>IF(L25&gt;0,Helper!H33,0)</f>
        <v>0</v>
      </c>
      <c r="O25" s="80" t="s">
        <v>1</v>
      </c>
      <c r="P25" s="81">
        <f t="shared" si="5"/>
        <v>0</v>
      </c>
      <c r="Q25" s="83" t="e">
        <f t="shared" si="0"/>
        <v>#DIV/0!</v>
      </c>
      <c r="R25" s="84" t="e">
        <f t="shared" si="1"/>
        <v>#DIV/0!</v>
      </c>
      <c r="S25" s="84" t="e">
        <f t="shared" ref="S25" si="13">R25*80000</f>
        <v>#DIV/0!</v>
      </c>
      <c r="T25" s="85">
        <f t="shared" si="2"/>
        <v>0</v>
      </c>
      <c r="U25" s="86" t="e">
        <f>$T25*#REF!</f>
        <v>#REF!</v>
      </c>
      <c r="V25" s="86" t="e">
        <f>$T25*#REF!</f>
        <v>#REF!</v>
      </c>
      <c r="W25" s="86" t="e">
        <f>$T25*#REF!</f>
        <v>#REF!</v>
      </c>
      <c r="X25" s="86" t="e">
        <f>$T25*#REF!</f>
        <v>#REF!</v>
      </c>
      <c r="Y25" s="86" t="e">
        <f>$T25*#REF!</f>
        <v>#REF!</v>
      </c>
      <c r="Z25" s="86" t="e">
        <f>$T25*#REF!</f>
        <v>#REF!</v>
      </c>
      <c r="AA25" s="86" t="e">
        <f>$T25*#REF!</f>
        <v>#REF!</v>
      </c>
      <c r="AB25" s="86" t="e">
        <f>$T25*#REF!</f>
        <v>#REF!</v>
      </c>
      <c r="AC25" s="86" t="e">
        <f>$T25*#REF!</f>
        <v>#REF!</v>
      </c>
      <c r="AD25" s="86" t="e">
        <f>$T25*#REF!</f>
        <v>#REF!</v>
      </c>
      <c r="AE25" s="86" t="e">
        <f>$T25*#REF!</f>
        <v>#REF!</v>
      </c>
      <c r="AF25" s="86" t="e">
        <f>$T25*#REF!</f>
        <v>#REF!</v>
      </c>
      <c r="AG25" s="86" t="e">
        <f>$T25*#REF!</f>
        <v>#REF!</v>
      </c>
      <c r="AH25" s="86" t="e">
        <f>$T25*#REF!</f>
        <v>#REF!</v>
      </c>
      <c r="AI25" s="86" t="e">
        <f>$T25*#REF!</f>
        <v>#REF!</v>
      </c>
    </row>
    <row r="26" spans="1:35" s="84" customFormat="1" ht="17.100000000000001" customHeight="1" x14ac:dyDescent="0.25">
      <c r="A26" s="101"/>
      <c r="B26" s="102"/>
      <c r="C26" s="102"/>
      <c r="D26" s="118"/>
      <c r="E26" s="1"/>
      <c r="F26" s="20"/>
      <c r="G26" s="103"/>
      <c r="H26" s="2"/>
      <c r="I26" s="80" t="s">
        <v>0</v>
      </c>
      <c r="J26" s="2"/>
      <c r="K26" s="80" t="s">
        <v>1</v>
      </c>
      <c r="L26" s="81">
        <f t="shared" si="10"/>
        <v>0</v>
      </c>
      <c r="M26" s="80" t="s">
        <v>0</v>
      </c>
      <c r="N26" s="82">
        <f>IF(L26&gt;0,Helper!H34,0)</f>
        <v>0</v>
      </c>
      <c r="O26" s="80" t="s">
        <v>1</v>
      </c>
      <c r="P26" s="81">
        <f t="shared" si="5"/>
        <v>0</v>
      </c>
      <c r="Q26" s="83" t="e">
        <f t="shared" si="0"/>
        <v>#DIV/0!</v>
      </c>
      <c r="R26" s="84" t="e">
        <f t="shared" si="1"/>
        <v>#DIV/0!</v>
      </c>
      <c r="S26" s="84" t="e">
        <f t="shared" si="11"/>
        <v>#DIV/0!</v>
      </c>
      <c r="T26" s="85">
        <f t="shared" si="2"/>
        <v>0</v>
      </c>
      <c r="U26" s="86" t="e">
        <f>$T26*#REF!</f>
        <v>#REF!</v>
      </c>
      <c r="V26" s="86" t="e">
        <f>$T26*#REF!</f>
        <v>#REF!</v>
      </c>
      <c r="W26" s="86" t="e">
        <f>$T26*#REF!</f>
        <v>#REF!</v>
      </c>
      <c r="X26" s="86" t="e">
        <f>$T26*#REF!</f>
        <v>#REF!</v>
      </c>
      <c r="Y26" s="86" t="e">
        <f>$T26*#REF!</f>
        <v>#REF!</v>
      </c>
      <c r="Z26" s="86" t="e">
        <f>$T26*#REF!</f>
        <v>#REF!</v>
      </c>
      <c r="AA26" s="86" t="e">
        <f>$T26*#REF!</f>
        <v>#REF!</v>
      </c>
      <c r="AB26" s="86" t="e">
        <f>$T26*#REF!</f>
        <v>#REF!</v>
      </c>
      <c r="AC26" s="86" t="e">
        <f>$T26*#REF!</f>
        <v>#REF!</v>
      </c>
      <c r="AD26" s="86" t="e">
        <f>$T26*#REF!</f>
        <v>#REF!</v>
      </c>
      <c r="AE26" s="86" t="e">
        <f>$T26*#REF!</f>
        <v>#REF!</v>
      </c>
      <c r="AF26" s="86" t="e">
        <f>$T26*#REF!</f>
        <v>#REF!</v>
      </c>
      <c r="AG26" s="86" t="e">
        <f>$T26*#REF!</f>
        <v>#REF!</v>
      </c>
      <c r="AH26" s="86" t="e">
        <f>$T26*#REF!</f>
        <v>#REF!</v>
      </c>
      <c r="AI26" s="86" t="e">
        <f>$T26*#REF!</f>
        <v>#REF!</v>
      </c>
    </row>
    <row r="27" spans="1:35" s="84" customFormat="1" ht="17.100000000000001" customHeight="1" x14ac:dyDescent="0.25">
      <c r="A27" s="101"/>
      <c r="B27" s="102"/>
      <c r="C27" s="102"/>
      <c r="D27" s="118"/>
      <c r="E27" s="1"/>
      <c r="F27" s="20"/>
      <c r="G27" s="103"/>
      <c r="H27" s="2"/>
      <c r="I27" s="80" t="s">
        <v>0</v>
      </c>
      <c r="J27" s="2"/>
      <c r="K27" s="80" t="s">
        <v>1</v>
      </c>
      <c r="L27" s="81">
        <f t="shared" ref="L27" si="14">SUM(H27+J27)</f>
        <v>0</v>
      </c>
      <c r="M27" s="80" t="s">
        <v>0</v>
      </c>
      <c r="N27" s="82">
        <f>IF(L27&gt;0,Helper!H35,0)</f>
        <v>0</v>
      </c>
      <c r="O27" s="80" t="s">
        <v>1</v>
      </c>
      <c r="P27" s="81">
        <f t="shared" si="5"/>
        <v>0</v>
      </c>
      <c r="Q27" s="83" t="e">
        <f t="shared" si="0"/>
        <v>#DIV/0!</v>
      </c>
      <c r="R27" s="84" t="e">
        <f t="shared" si="1"/>
        <v>#DIV/0!</v>
      </c>
      <c r="S27" s="84" t="e">
        <f t="shared" ref="S27" si="15">R27*80000</f>
        <v>#DIV/0!</v>
      </c>
      <c r="T27" s="85">
        <f t="shared" si="2"/>
        <v>0</v>
      </c>
      <c r="U27" s="86" t="e">
        <f>$T27*#REF!</f>
        <v>#REF!</v>
      </c>
      <c r="V27" s="86" t="e">
        <f>$T27*#REF!</f>
        <v>#REF!</v>
      </c>
      <c r="W27" s="86" t="e">
        <f>$T27*#REF!</f>
        <v>#REF!</v>
      </c>
      <c r="X27" s="86" t="e">
        <f>$T27*#REF!</f>
        <v>#REF!</v>
      </c>
      <c r="Y27" s="86" t="e">
        <f>$T27*#REF!</f>
        <v>#REF!</v>
      </c>
      <c r="Z27" s="86" t="e">
        <f>$T27*#REF!</f>
        <v>#REF!</v>
      </c>
      <c r="AA27" s="86" t="e">
        <f>$T27*#REF!</f>
        <v>#REF!</v>
      </c>
      <c r="AB27" s="86" t="e">
        <f>$T27*#REF!</f>
        <v>#REF!</v>
      </c>
      <c r="AC27" s="86" t="e">
        <f>$T27*#REF!</f>
        <v>#REF!</v>
      </c>
      <c r="AD27" s="86" t="e">
        <f>$T27*#REF!</f>
        <v>#REF!</v>
      </c>
      <c r="AE27" s="86" t="e">
        <f>$T27*#REF!</f>
        <v>#REF!</v>
      </c>
      <c r="AF27" s="86" t="e">
        <f>$T27*#REF!</f>
        <v>#REF!</v>
      </c>
      <c r="AG27" s="86" t="e">
        <f>$T27*#REF!</f>
        <v>#REF!</v>
      </c>
      <c r="AH27" s="86" t="e">
        <f>$T27*#REF!</f>
        <v>#REF!</v>
      </c>
      <c r="AI27" s="86" t="e">
        <f>$T27*#REF!</f>
        <v>#REF!</v>
      </c>
    </row>
    <row r="28" spans="1:35" s="84" customFormat="1" ht="17.100000000000001" customHeight="1" x14ac:dyDescent="0.25">
      <c r="A28" s="101"/>
      <c r="B28" s="102"/>
      <c r="C28" s="102"/>
      <c r="D28" s="118"/>
      <c r="E28" s="1"/>
      <c r="F28" s="20"/>
      <c r="G28" s="103"/>
      <c r="H28" s="2"/>
      <c r="I28" s="80" t="s">
        <v>0</v>
      </c>
      <c r="J28" s="2"/>
      <c r="K28" s="80" t="s">
        <v>1</v>
      </c>
      <c r="L28" s="81">
        <f t="shared" si="10"/>
        <v>0</v>
      </c>
      <c r="M28" s="80" t="s">
        <v>0</v>
      </c>
      <c r="N28" s="82">
        <f>IF(L28&gt;0,Helper!H36,0)</f>
        <v>0</v>
      </c>
      <c r="O28" s="80" t="s">
        <v>1</v>
      </c>
      <c r="P28" s="81">
        <f t="shared" si="5"/>
        <v>0</v>
      </c>
      <c r="Q28" s="83" t="e">
        <f t="shared" si="0"/>
        <v>#DIV/0!</v>
      </c>
      <c r="R28" s="84" t="e">
        <f t="shared" si="1"/>
        <v>#DIV/0!</v>
      </c>
      <c r="S28" s="84" t="e">
        <f t="shared" si="11"/>
        <v>#DIV/0!</v>
      </c>
      <c r="T28" s="85">
        <f t="shared" si="2"/>
        <v>0</v>
      </c>
      <c r="U28" s="86" t="e">
        <f>$T28*#REF!</f>
        <v>#REF!</v>
      </c>
      <c r="V28" s="86" t="e">
        <f>$T28*#REF!</f>
        <v>#REF!</v>
      </c>
      <c r="W28" s="86" t="e">
        <f>$T28*#REF!</f>
        <v>#REF!</v>
      </c>
      <c r="X28" s="86" t="e">
        <f>$T28*#REF!</f>
        <v>#REF!</v>
      </c>
      <c r="Y28" s="86" t="e">
        <f>$T28*#REF!</f>
        <v>#REF!</v>
      </c>
      <c r="Z28" s="86" t="e">
        <f>$T28*#REF!</f>
        <v>#REF!</v>
      </c>
      <c r="AA28" s="86" t="e">
        <f>$T28*#REF!</f>
        <v>#REF!</v>
      </c>
      <c r="AB28" s="86" t="e">
        <f>$T28*#REF!</f>
        <v>#REF!</v>
      </c>
      <c r="AC28" s="86" t="e">
        <f>$T28*#REF!</f>
        <v>#REF!</v>
      </c>
      <c r="AD28" s="86" t="e">
        <f>$T28*#REF!</f>
        <v>#REF!</v>
      </c>
      <c r="AE28" s="86" t="e">
        <f>$T28*#REF!</f>
        <v>#REF!</v>
      </c>
      <c r="AF28" s="86" t="e">
        <f>$T28*#REF!</f>
        <v>#REF!</v>
      </c>
      <c r="AG28" s="86" t="e">
        <f>$T28*#REF!</f>
        <v>#REF!</v>
      </c>
      <c r="AH28" s="86" t="e">
        <f>$T28*#REF!</f>
        <v>#REF!</v>
      </c>
      <c r="AI28" s="86" t="e">
        <f>$T28*#REF!</f>
        <v>#REF!</v>
      </c>
    </row>
    <row r="29" spans="1:35" s="84" customFormat="1" ht="17.100000000000001" customHeight="1" x14ac:dyDescent="0.25">
      <c r="A29" s="101"/>
      <c r="B29" s="102"/>
      <c r="C29" s="102"/>
      <c r="D29" s="118"/>
      <c r="E29" s="1"/>
      <c r="F29" s="20"/>
      <c r="G29" s="103"/>
      <c r="H29" s="2"/>
      <c r="I29" s="80" t="s">
        <v>0</v>
      </c>
      <c r="J29" s="2"/>
      <c r="K29" s="80" t="s">
        <v>1</v>
      </c>
      <c r="L29" s="81">
        <f t="shared" si="3"/>
        <v>0</v>
      </c>
      <c r="M29" s="80" t="s">
        <v>0</v>
      </c>
      <c r="N29" s="82">
        <f>IF(L29&gt;0,Helper!H37,0)</f>
        <v>0</v>
      </c>
      <c r="O29" s="80" t="s">
        <v>1</v>
      </c>
      <c r="P29" s="81">
        <f t="shared" si="5"/>
        <v>0</v>
      </c>
      <c r="Q29" s="83" t="e">
        <f t="shared" si="0"/>
        <v>#DIV/0!</v>
      </c>
      <c r="R29" s="84" t="e">
        <f t="shared" si="1"/>
        <v>#DIV/0!</v>
      </c>
      <c r="S29" s="84" t="e">
        <f t="shared" si="4"/>
        <v>#DIV/0!</v>
      </c>
      <c r="T29" s="87">
        <f t="shared" si="2"/>
        <v>0</v>
      </c>
      <c r="U29" s="86" t="e">
        <f>$T29*#REF!</f>
        <v>#REF!</v>
      </c>
      <c r="V29" s="86" t="e">
        <f>$T29*#REF!</f>
        <v>#REF!</v>
      </c>
      <c r="W29" s="86" t="e">
        <f>$T29*#REF!</f>
        <v>#REF!</v>
      </c>
      <c r="X29" s="86" t="e">
        <f>$T29*#REF!</f>
        <v>#REF!</v>
      </c>
      <c r="Y29" s="86" t="e">
        <f>$T29*#REF!</f>
        <v>#REF!</v>
      </c>
      <c r="Z29" s="86" t="e">
        <f>$T29*#REF!</f>
        <v>#REF!</v>
      </c>
      <c r="AA29" s="86" t="e">
        <f>$T29*#REF!</f>
        <v>#REF!</v>
      </c>
      <c r="AB29" s="86" t="e">
        <f>$T29*#REF!</f>
        <v>#REF!</v>
      </c>
      <c r="AC29" s="86" t="e">
        <f>$T29*#REF!</f>
        <v>#REF!</v>
      </c>
      <c r="AD29" s="86" t="e">
        <f>$T29*#REF!</f>
        <v>#REF!</v>
      </c>
      <c r="AE29" s="86" t="e">
        <f>$T29*#REF!</f>
        <v>#REF!</v>
      </c>
      <c r="AF29" s="86" t="e">
        <f>$T29*#REF!</f>
        <v>#REF!</v>
      </c>
      <c r="AG29" s="86" t="e">
        <f>$T29*#REF!</f>
        <v>#REF!</v>
      </c>
      <c r="AH29" s="86" t="e">
        <f>$T29*#REF!</f>
        <v>#REF!</v>
      </c>
      <c r="AI29" s="86" t="e">
        <f>$T29*#REF!</f>
        <v>#REF!</v>
      </c>
    </row>
    <row r="30" spans="1:35" s="89" customFormat="1" ht="5.0999999999999996" customHeight="1" x14ac:dyDescent="0.25">
      <c r="A30" s="133"/>
      <c r="B30" s="134"/>
      <c r="C30" s="97"/>
      <c r="D30" s="97"/>
      <c r="E30" s="88"/>
      <c r="F30" s="88"/>
      <c r="G30" s="88"/>
      <c r="H30" s="113"/>
      <c r="I30" s="36"/>
      <c r="J30" s="36"/>
      <c r="K30" s="36"/>
      <c r="L30" s="36"/>
      <c r="M30" s="36"/>
      <c r="N30" s="36"/>
      <c r="O30" s="36"/>
      <c r="P30" s="36"/>
      <c r="Q30" s="36"/>
    </row>
    <row r="31" spans="1:35" s="91" customFormat="1" ht="12.75" x14ac:dyDescent="0.2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90"/>
      <c r="L31" s="90"/>
      <c r="M31" s="90"/>
      <c r="N31" s="90"/>
      <c r="O31" s="90"/>
      <c r="P31" s="90"/>
      <c r="Q31" s="90"/>
      <c r="T31" s="92" t="e">
        <f>#REF!+#REF!</f>
        <v>#REF!</v>
      </c>
    </row>
    <row r="32" spans="1:35" s="89" customFormat="1" ht="1.5" hidden="1" customHeight="1" x14ac:dyDescent="0.25">
      <c r="A32" s="93"/>
      <c r="B32" s="93"/>
      <c r="C32" s="98"/>
      <c r="D32" s="98"/>
      <c r="E32" s="88"/>
      <c r="F32" s="88"/>
      <c r="G32" s="88"/>
      <c r="H32" s="114"/>
      <c r="I32" s="36"/>
      <c r="J32" s="88"/>
      <c r="K32" s="36"/>
      <c r="L32" s="88"/>
      <c r="M32" s="36"/>
      <c r="N32" s="88"/>
      <c r="O32" s="88"/>
      <c r="P32" s="88"/>
      <c r="Q32" s="88"/>
    </row>
    <row r="33" spans="1:19" s="43" customFormat="1" ht="12" customHeight="1" x14ac:dyDescent="0.2">
      <c r="A33" s="137" t="s">
        <v>62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22"/>
      <c r="O33" s="122"/>
      <c r="P33" s="122"/>
      <c r="Q33" s="122"/>
      <c r="R33" s="122"/>
      <c r="S33" s="122"/>
    </row>
    <row r="34" spans="1:19" s="43" customFormat="1" ht="12" customHeight="1" x14ac:dyDescent="0.2">
      <c r="A34" s="139" t="s">
        <v>56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1"/>
      <c r="S34" s="141"/>
    </row>
    <row r="35" spans="1:19" s="43" customFormat="1" ht="12" customHeight="1" x14ac:dyDescent="0.25">
      <c r="A35" s="139" t="s">
        <v>57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23"/>
      <c r="S35" s="123"/>
    </row>
    <row r="36" spans="1:19" s="43" customFormat="1" ht="35.25" customHeight="1" x14ac:dyDescent="0.2">
      <c r="A36" s="129" t="s">
        <v>61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:19" s="94" customFormat="1" ht="45.75" customHeight="1" x14ac:dyDescent="0.25">
      <c r="A37" s="129" t="s">
        <v>55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42"/>
      <c r="S37" s="142"/>
    </row>
    <row r="38" spans="1:19" s="94" customFormat="1" ht="24.75" customHeight="1" x14ac:dyDescent="0.25">
      <c r="A38" s="129" t="s">
        <v>58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42"/>
      <c r="S38" s="142"/>
    </row>
    <row r="39" spans="1:19" s="95" customFormat="1" ht="12" customHeight="1" x14ac:dyDescent="0.2">
      <c r="A39" s="129" t="s">
        <v>59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24"/>
      <c r="S39" s="124"/>
    </row>
    <row r="40" spans="1:19" s="95" customFormat="1" ht="12" customHeight="1" x14ac:dyDescent="0.2">
      <c r="A40" s="129" t="s">
        <v>60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24"/>
      <c r="S40" s="124"/>
    </row>
    <row r="41" spans="1:19" s="95" customFormat="1" ht="12" customHeight="1" x14ac:dyDescent="0.2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9" s="95" customFormat="1" ht="12" customHeight="1" x14ac:dyDescent="0.2">
      <c r="A42" s="99"/>
      <c r="B42" s="100"/>
      <c r="C42" s="100"/>
      <c r="D42" s="100"/>
      <c r="E42" s="100"/>
      <c r="F42" s="100"/>
      <c r="G42" s="100"/>
      <c r="H42" s="115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1:19" s="95" customFormat="1" ht="35.25" customHeight="1" x14ac:dyDescent="0.2">
      <c r="A43" s="126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8"/>
      <c r="S43" s="128"/>
    </row>
  </sheetData>
  <sheetProtection password="E310" sheet="1" objects="1" scenarios="1"/>
  <mergeCells count="15">
    <mergeCell ref="C4:N4"/>
    <mergeCell ref="C6:D6"/>
    <mergeCell ref="A43:S43"/>
    <mergeCell ref="A39:Q39"/>
    <mergeCell ref="A40:Q40"/>
    <mergeCell ref="A41:Q41"/>
    <mergeCell ref="A30:B30"/>
    <mergeCell ref="A31:J31"/>
    <mergeCell ref="A33:M33"/>
    <mergeCell ref="A34:S34"/>
    <mergeCell ref="A36:S36"/>
    <mergeCell ref="A35:Q35"/>
    <mergeCell ref="A37:S37"/>
    <mergeCell ref="A38:S38"/>
    <mergeCell ref="A4:B5"/>
  </mergeCells>
  <pageMargins left="0.39370078740157483" right="0" top="0.39370078740157483" bottom="0" header="0.31496062992125984" footer="0.19685039370078741"/>
  <pageSetup paperSize="9" scale="74" orientation="landscape" r:id="rId1"/>
  <headerFooter>
    <oddFooter>&amp;L&amp;"Arial,Standard"&amp;6&amp;F - 21.02.2018
Ermittlung der Stundensätze - Anlage zum Antrag StaF&amp;R&amp;"Arial,Standard"&amp;8&amp;P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Drop Down 4">
              <controlPr defaultSize="0" autoLine="0" autoPict="0">
                <anchor moveWithCells="1" sizeWithCells="1">
                  <from>
                    <xdr:col>6</xdr:col>
                    <xdr:colOff>0</xdr:colOff>
                    <xdr:row>11</xdr:row>
                    <xdr:rowOff>9525</xdr:rowOff>
                  </from>
                  <to>
                    <xdr:col>6</xdr:col>
                    <xdr:colOff>1390650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Drop Down 6">
              <controlPr defaultSize="0" autoLine="0" autoPict="0">
                <anchor moveWithCells="1" sizeWithCells="1">
                  <from>
                    <xdr:col>6</xdr:col>
                    <xdr:colOff>0</xdr:colOff>
                    <xdr:row>12</xdr:row>
                    <xdr:rowOff>19050</xdr:rowOff>
                  </from>
                  <to>
                    <xdr:col>6</xdr:col>
                    <xdr:colOff>1390650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Drop Down 7">
              <controlPr defaultSize="0" autoLine="0" autoPict="0">
                <anchor moveWithCells="1" sizeWithCells="1">
                  <from>
                    <xdr:col>6</xdr:col>
                    <xdr:colOff>0</xdr:colOff>
                    <xdr:row>13</xdr:row>
                    <xdr:rowOff>19050</xdr:rowOff>
                  </from>
                  <to>
                    <xdr:col>6</xdr:col>
                    <xdr:colOff>1390650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Drop Down 8">
              <controlPr defaultSize="0" autoLine="0" autoPict="0">
                <anchor moveWithCells="1" sizeWithCells="1">
                  <from>
                    <xdr:col>6</xdr:col>
                    <xdr:colOff>0</xdr:colOff>
                    <xdr:row>14</xdr:row>
                    <xdr:rowOff>28575</xdr:rowOff>
                  </from>
                  <to>
                    <xdr:col>6</xdr:col>
                    <xdr:colOff>1390650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Drop Down 9">
              <controlPr defaultSize="0" autoLine="0" autoPict="0">
                <anchor moveWithCells="1" sizeWithCells="1">
                  <from>
                    <xdr:col>6</xdr:col>
                    <xdr:colOff>0</xdr:colOff>
                    <xdr:row>15</xdr:row>
                    <xdr:rowOff>28575</xdr:rowOff>
                  </from>
                  <to>
                    <xdr:col>6</xdr:col>
                    <xdr:colOff>1390650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Drop Down 10">
              <controlPr defaultSize="0" autoLine="0" autoPict="0">
                <anchor moveWithCells="1" sizeWithCells="1">
                  <from>
                    <xdr:col>6</xdr:col>
                    <xdr:colOff>0</xdr:colOff>
                    <xdr:row>16</xdr:row>
                    <xdr:rowOff>38100</xdr:rowOff>
                  </from>
                  <to>
                    <xdr:col>6</xdr:col>
                    <xdr:colOff>1390650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Drop Down 11">
              <controlPr defaultSize="0" autoLine="0" autoPict="0">
                <anchor moveWithCells="1" sizeWithCells="1">
                  <from>
                    <xdr:col>6</xdr:col>
                    <xdr:colOff>0</xdr:colOff>
                    <xdr:row>17</xdr:row>
                    <xdr:rowOff>38100</xdr:rowOff>
                  </from>
                  <to>
                    <xdr:col>6</xdr:col>
                    <xdr:colOff>1390650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1" name="Drop Down 15">
              <controlPr defaultSize="0" autoLine="0" autoPict="0">
                <anchor moveWithCells="1" sizeWithCells="1">
                  <from>
                    <xdr:col>6</xdr:col>
                    <xdr:colOff>0</xdr:colOff>
                    <xdr:row>18</xdr:row>
                    <xdr:rowOff>47625</xdr:rowOff>
                  </from>
                  <to>
                    <xdr:col>6</xdr:col>
                    <xdr:colOff>1390650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2" name="Drop Down 16">
              <controlPr defaultSize="0" autoLine="0" autoPict="0">
                <anchor moveWithCells="1" sizeWithCells="1">
                  <from>
                    <xdr:col>6</xdr:col>
                    <xdr:colOff>0</xdr:colOff>
                    <xdr:row>19</xdr:row>
                    <xdr:rowOff>47625</xdr:rowOff>
                  </from>
                  <to>
                    <xdr:col>6</xdr:col>
                    <xdr:colOff>1390650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3" name="Drop Down 17">
              <controlPr defaultSize="0" autoLine="0" autoPict="0">
                <anchor moveWithCells="1" sizeWithCells="1">
                  <from>
                    <xdr:col>6</xdr:col>
                    <xdr:colOff>0</xdr:colOff>
                    <xdr:row>20</xdr:row>
                    <xdr:rowOff>57150</xdr:rowOff>
                  </from>
                  <to>
                    <xdr:col>6</xdr:col>
                    <xdr:colOff>1390650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4" name="Drop Down 18">
              <controlPr defaultSize="0" autoLine="0" autoPict="0">
                <anchor moveWithCells="1" sizeWithCells="1">
                  <from>
                    <xdr:col>6</xdr:col>
                    <xdr:colOff>0</xdr:colOff>
                    <xdr:row>21</xdr:row>
                    <xdr:rowOff>57150</xdr:rowOff>
                  </from>
                  <to>
                    <xdr:col>6</xdr:col>
                    <xdr:colOff>1390650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5" name="Drop Down 19">
              <controlPr defaultSize="0" autoLine="0" autoPict="0">
                <anchor moveWithCells="1" sizeWithCells="1">
                  <from>
                    <xdr:col>6</xdr:col>
                    <xdr:colOff>0</xdr:colOff>
                    <xdr:row>22</xdr:row>
                    <xdr:rowOff>66675</xdr:rowOff>
                  </from>
                  <to>
                    <xdr:col>6</xdr:col>
                    <xdr:colOff>1390650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6" name="Drop Down 20">
              <controlPr defaultSize="0" autoLine="0" autoPict="0">
                <anchor moveWithCells="1" sizeWithCells="1">
                  <from>
                    <xdr:col>6</xdr:col>
                    <xdr:colOff>0</xdr:colOff>
                    <xdr:row>23</xdr:row>
                    <xdr:rowOff>66675</xdr:rowOff>
                  </from>
                  <to>
                    <xdr:col>6</xdr:col>
                    <xdr:colOff>1390650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7" name="Drop Down 21">
              <controlPr defaultSize="0" autoLine="0" autoPict="0">
                <anchor moveWithCells="1" sizeWithCells="1">
                  <from>
                    <xdr:col>6</xdr:col>
                    <xdr:colOff>0</xdr:colOff>
                    <xdr:row>24</xdr:row>
                    <xdr:rowOff>76200</xdr:rowOff>
                  </from>
                  <to>
                    <xdr:col>6</xdr:col>
                    <xdr:colOff>1390650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8" name="Drop Down 22">
              <controlPr defaultSize="0" autoLine="0" autoPict="0">
                <anchor moveWithCells="1" sizeWithCells="1">
                  <from>
                    <xdr:col>6</xdr:col>
                    <xdr:colOff>0</xdr:colOff>
                    <xdr:row>25</xdr:row>
                    <xdr:rowOff>76200</xdr:rowOff>
                  </from>
                  <to>
                    <xdr:col>6</xdr:col>
                    <xdr:colOff>1390650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9" name="Drop Down 25">
              <controlPr defaultSize="0" autoLine="0" autoPict="0">
                <anchor moveWithCells="1" sizeWithCells="1">
                  <from>
                    <xdr:col>6</xdr:col>
                    <xdr:colOff>0</xdr:colOff>
                    <xdr:row>26</xdr:row>
                    <xdr:rowOff>95250</xdr:rowOff>
                  </from>
                  <to>
                    <xdr:col>6</xdr:col>
                    <xdr:colOff>1390650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0" name="Drop Down 26">
              <controlPr defaultSize="0" autoLine="0" autoPict="0">
                <anchor moveWithCells="1" sizeWithCells="1">
                  <from>
                    <xdr:col>6</xdr:col>
                    <xdr:colOff>0</xdr:colOff>
                    <xdr:row>27</xdr:row>
                    <xdr:rowOff>95250</xdr:rowOff>
                  </from>
                  <to>
                    <xdr:col>6</xdr:col>
                    <xdr:colOff>1390650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1" name="Drop Down 27">
              <controlPr defaultSize="0" autoLine="0" autoPict="0">
                <anchor moveWithCells="1" sizeWithCells="1">
                  <from>
                    <xdr:col>6</xdr:col>
                    <xdr:colOff>0</xdr:colOff>
                    <xdr:row>28</xdr:row>
                    <xdr:rowOff>95250</xdr:rowOff>
                  </from>
                  <to>
                    <xdr:col>6</xdr:col>
                    <xdr:colOff>1390650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38" sqref="A38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Hausinternes_x0020_Formular xmlns="c66656d4-09fa-42b0-b41e-95aa341be823">false</Hausinternes_x0020_Formular>
    <gültig_x0020_ab xmlns="2ebc0d58-cb5e-4fd4-a118-2e45205a1eaf">2019-03-05T23:00:00+00:00</gültig_x0020_ab>
    <zugeordnete_x0020_Formularvorlagen xmlns="c66656d4-09fa-42b0-b41e-95aa341be823"/>
    <ADAS_x002d_Dokument xmlns="c66656d4-09fa-42b0-b41e-95aa341be823">false</ADAS_x002d_Dokument>
    <adas_x002f_word_x002d_Dokument xmlns="c66656d4-09fa-42b0-b41e-95aa341be823">false</adas_x002f_word_x002d_Dokument>
    <Muster xmlns="c66656d4-09fa-42b0-b41e-95aa341be823">false</Muster>
    <GrundNichtInhaltlich xmlns="c66656d4-09fa-42b0-b41e-95aa341be823" xsi:nil="true"/>
    <Kundenportal_x002d_Dokument xmlns="c66656d4-09fa-42b0-b41e-95aa341be823">true</Kundenportal_x002d_Dokument>
    <ver_x00f6_ffentlicht_x0020_auf_x0020_www_x002e_ilb_x002e_de xmlns="c66656d4-09fa-42b0-b41e-95aa341be823">true</ver_x00f6_ffentlicht_x0020_auf_x0020_www_x002e_ilb_x002e_de>
    <Dateiname xmlns="c66656d4-09fa-42b0-b41e-95aa341be823" xsi:nil="true"/>
    <Letzter_x0020_Autor xmlns="c66656d4-09fa-42b0-b41e-95aa341be823">
      <UserInfo>
        <DisplayName>Mandy Glanz</DisplayName>
        <AccountId>1181</AccountId>
        <AccountType/>
      </UserInfo>
    </Letzter_x0020_Autor>
    <Verantwortung xmlns="2ebc0d58-cb5e-4fd4-a118-2e45205a1eaf">
      <Value>386</Value>
    </Verantwortung>
    <gültig_x0020_bis xmlns="2ebc0d58-cb5e-4fd4-a118-2e45205a1eaf" xsi:nil="true"/>
    <Archiviert xmlns="c66656d4-09fa-42b0-b41e-95aa341be823">false</Archiviert>
    <Standard xmlns="c66656d4-09fa-42b0-b41e-95aa341be823">false</Standard>
    <Veröffentlichungsdatum xmlns="2ebc0d58-cb5e-4fd4-a118-2e45205a1eaf">2019-03-05T23:00:00+00:00</Veröffentlichungsdatum>
    <Stand_x0020_des_x0020_Dokumentes xmlns="c66656d4-09fa-42b0-b41e-95aa341be823" xsi:nil="true"/>
    <zugeordnetes_x0020_Produkt xmlns="2ebc0d58-cb5e-4fd4-a118-2e45205a1eaf">
      <Value>804</Value>
    </zugeordnetes_x0020_Produkt>
    <Genehmiger xmlns="2ebc0d58-cb5e-4fd4-a118-2e45205a1eaf">
      <UserInfo>
        <DisplayName>Antje Zölfl</DisplayName>
        <AccountId>311</AccountId>
        <AccountType/>
      </UserInfo>
    </Genehmiger>
    <Approval_x0020_workflow_x0020_finished xmlns="2ebc0d58-cb5e-4fd4-a118-2e45205a1eaf">false</Approval_x0020_workflow_x0020_finished>
    <Stichw_x00f6_rter xmlns="c66656d4-09fa-42b0-b41e-95aa341be823">
      <Value>Formulare</Value>
    </Stichw_x00f6_rter>
    <Aktueller_x0020_Bearbeiter xmlns="c66656d4-09fa-42b0-b41e-95aa341be823">
      <UserInfo>
        <DisplayName>Mandy Glanz</DisplayName>
        <AccountId>1181</AccountId>
        <AccountType/>
      </UserInfo>
    </Aktueller_x0020_Bearbeiter>
    <VKS-ESF-Relevanz xmlns="2ebc0d58-cb5e-4fd4-a118-2e45205a1eaf">false</VKS-ESF-Relevanz>
    <Formularkategorie xmlns="2ebc0d58-cb5e-4fd4-a118-2e45205a1eaf"/>
    <Dokument_x0020_verwendet_x0020_in_x0020_folgenden_x0020_Prozesselementen xmlns="2ebc0d58-cb5e-4fd4-a118-2e45205a1eaf"/>
    <Zur_x0020_Freigabe xmlns="c66656d4-09fa-42b0-b41e-95aa341be823">false</Zur_x0020_Freigabe>
    <Typ_x0020__x002d__x0020_FGCenter_x002d_Dokument xmlns="c66656d4-09fa-42b0-b41e-95aa341be823">false</Typ_x0020__x002d__x0020_FGCenter_x002d_Dokument>
    <rechtlich_x0020_gepr_x00fc_ft xmlns="c66656d4-09fa-42b0-b41e-95aa341be823" xsi:nil="true"/>
    <VKS-EFRE-Relevanz xmlns="2ebc0d58-cb5e-4fd4-a118-2e45205a1eaf">false</VKS-EFRE-Relevanz>
    <Änderungsgrund xmlns="2ebc0d58-cb5e-4fd4-a118-2e45205a1eaf">Änderung der Bezeichnung der Kategorie IV in "Werkstudenten/SHK" gem. AA der VB</Änderungsgrund>
    <zur_x0020_Version_x0020_gehörende_x0020_Genehmigungsaufgaben xmlns="2ebc0d58-cb5e-4fd4-a118-2e45205a1eaf"/>
    <F_x00e4_lligkeitsdatum xmlns="c66656d4-09fa-42b0-b41e-95aa341be823">2019-03-05T23:00:00+00:00</F_x00e4_lligkeitsdatum>
    <AGB_x0020_und_x0020_Sonderbedingungen_x0020_der_x0020_ILB xmlns="c66656d4-09fa-42b0-b41e-95aa341be823">false</AGB_x0020_und_x0020_Sonderbedingungen_x0020_der_x0020_ILB>
    <Genehmiger_x0020_Kommentare xmlns="2ebc0d58-cb5e-4fd4-a118-2e45205a1eaf" xsi:nil="true"/>
    <StartWorkflow xmlns="2ebc0d58-cb5e-4fd4-a118-2e45205a1eaf">false</StartWorkflow>
    <profil_x0020_c_x002f_s_x002d_Dokument xmlns="c66656d4-09fa-42b0-b41e-95aa341be823">false</profil_x0020_c_x002f_s_x002d_Dokument>
    <Kommentar xmlns="c66656d4-09fa-42b0-b41e-95aa341be82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D4A63A4-F97B-4D78-9000-8700B3625B7C}">
  <ds:schemaRefs>
    <ds:schemaRef ds:uri="http://schemas.microsoft.com/office/2006/documentManagement/types"/>
    <ds:schemaRef ds:uri="http://purl.org/dc/dcmitype/"/>
    <ds:schemaRef ds:uri="http://purl.org/dc/terms/"/>
    <ds:schemaRef ds:uri="c66656d4-09fa-42b0-b41e-95aa341be823"/>
    <ds:schemaRef ds:uri="2ebc0d58-cb5e-4fd4-a118-2e45205a1eaf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92A298-4690-4E55-9A6F-ADB7C55257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A6B7D-3A5C-426D-A7E8-55C1140CB2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Helper</vt:lpstr>
      <vt:lpstr>Ermittlung Personalausgaben </vt:lpstr>
      <vt:lpstr>Tabelle1</vt:lpstr>
      <vt:lpstr>'Ermittlung Personalausgaben '!Druckbereich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Ermittlung der Stundensätze - Anlage zum Antrag StaF</dc:title>
  <dc:subject>k1511051102</dc:subject>
  <dc:creator>Monika Bienfait-Jung</dc:creator>
  <cp:lastModifiedBy>Mandy Glanz</cp:lastModifiedBy>
  <cp:lastPrinted>2019-02-21T13:24:19Z</cp:lastPrinted>
  <dcterms:created xsi:type="dcterms:W3CDTF">2015-02-18T07:20:31Z</dcterms:created>
  <dcterms:modified xsi:type="dcterms:W3CDTF">2019-03-07T14:07:43Z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ausinternes Formular">
    <vt:bool>false</vt:bool>
  </property>
  <property fmtid="{D5CDD505-2E9C-101B-9397-08002B2CF9AE}" pid="3" name="zugeordnete Formularvorlagen">
    <vt:lpwstr/>
  </property>
  <property fmtid="{D5CDD505-2E9C-101B-9397-08002B2CF9AE}" pid="4" name="ADAS-Dokument">
    <vt:bool>false</vt:bool>
  </property>
  <property fmtid="{D5CDD505-2E9C-101B-9397-08002B2CF9AE}" pid="5" name="adas/word-Dokument">
    <vt:bool>false</vt:bool>
  </property>
  <property fmtid="{D5CDD505-2E9C-101B-9397-08002B2CF9AE}" pid="6" name="Muster">
    <vt:bool>false</vt:bool>
  </property>
  <property fmtid="{D5CDD505-2E9C-101B-9397-08002B2CF9AE}" pid="7" name="GrundNichtInhaltlich">
    <vt:lpwstr/>
  </property>
  <property fmtid="{D5CDD505-2E9C-101B-9397-08002B2CF9AE}" pid="8" name="Kundenportal-Dokument">
    <vt:bool>true</vt:bool>
  </property>
  <property fmtid="{D5CDD505-2E9C-101B-9397-08002B2CF9AE}" pid="9" name="veröffentlicht auf www.ilb.de">
    <vt:bool>true</vt:bool>
  </property>
  <property fmtid="{D5CDD505-2E9C-101B-9397-08002B2CF9AE}" pid="10" name="Dateiname">
    <vt:lpwstr/>
  </property>
  <property fmtid="{D5CDD505-2E9C-101B-9397-08002B2CF9AE}" pid="11" name="Letzter Autor">
    <vt:lpwstr>221</vt:lpwstr>
  </property>
  <property fmtid="{D5CDD505-2E9C-101B-9397-08002B2CF9AE}" pid="12" name="Verantwortung">
    <vt:lpwstr>386;#504 Infrastruktur</vt:lpwstr>
  </property>
  <property fmtid="{D5CDD505-2E9C-101B-9397-08002B2CF9AE}" pid="13" name="ContentTypeId">
    <vt:lpwstr>0x01010037489B6386AA7940890C7949A49AB1CE</vt:lpwstr>
  </property>
  <property fmtid="{D5CDD505-2E9C-101B-9397-08002B2CF9AE}" pid="14" name="FGCenter-Dokument">
    <vt:lpwstr>false</vt:lpwstr>
  </property>
  <property fmtid="{D5CDD505-2E9C-101B-9397-08002B2CF9AE}" pid="15" name="Archiviert">
    <vt:bool>false</vt:bool>
  </property>
  <property fmtid="{D5CDD505-2E9C-101B-9397-08002B2CF9AE}" pid="16" name="Standard">
    <vt:bool>false</vt:bool>
  </property>
  <property fmtid="{D5CDD505-2E9C-101B-9397-08002B2CF9AE}" pid="17" name="zugeordnetes Produkt">
    <vt:lpwstr>804</vt:lpwstr>
  </property>
  <property fmtid="{D5CDD505-2E9C-101B-9397-08002B2CF9AE}" pid="18" name="Genehmiger">
    <vt:lpwstr>313</vt:lpwstr>
  </property>
  <property fmtid="{D5CDD505-2E9C-101B-9397-08002B2CF9AE}" pid="19" name="Approval workflow finished">
    <vt:bool>false</vt:bool>
  </property>
  <property fmtid="{D5CDD505-2E9C-101B-9397-08002B2CF9AE}" pid="20" name="Stichwörter">
    <vt:lpwstr>;#Formulare;#</vt:lpwstr>
  </property>
  <property fmtid="{D5CDD505-2E9C-101B-9397-08002B2CF9AE}" pid="21" name="Formularkategorie">
    <vt:lpwstr/>
  </property>
  <property fmtid="{D5CDD505-2E9C-101B-9397-08002B2CF9AE}" pid="22" name="Dokument verwendet in folgenden Prozesselementen">
    <vt:lpwstr/>
  </property>
  <property fmtid="{D5CDD505-2E9C-101B-9397-08002B2CF9AE}" pid="23" name="Zur Freigabe">
    <vt:bool>false</vt:bool>
  </property>
  <property fmtid="{D5CDD505-2E9C-101B-9397-08002B2CF9AE}" pid="24" name="TemplateUrl">
    <vt:lpwstr/>
  </property>
  <property fmtid="{D5CDD505-2E9C-101B-9397-08002B2CF9AE}" pid="25" name="Änderungsgrund">
    <vt:lpwstr>Einfügen einer neuen Zeile für die Angabe der Antragsnummer.</vt:lpwstr>
  </property>
  <property fmtid="{D5CDD505-2E9C-101B-9397-08002B2CF9AE}" pid="26" name="zur Version gehörende Genehmigungsaufgaben">
    <vt:lpwstr/>
  </property>
  <property fmtid="{D5CDD505-2E9C-101B-9397-08002B2CF9AE}" pid="27" name="AGB und Sonderbedingungen der ILB">
    <vt:bool>false</vt:bool>
  </property>
  <property fmtid="{D5CDD505-2E9C-101B-9397-08002B2CF9AE}" pid="28" name="Komentar">
    <vt:lpwstr/>
  </property>
  <property fmtid="{D5CDD505-2E9C-101B-9397-08002B2CF9AE}" pid="29" name="Genehmiger Kommentare">
    <vt:lpwstr/>
  </property>
  <property fmtid="{D5CDD505-2E9C-101B-9397-08002B2CF9AE}" pid="30" name="StartWorkflow">
    <vt:bool>false</vt:bool>
  </property>
  <property fmtid="{D5CDD505-2E9C-101B-9397-08002B2CF9AE}" pid="31" name="profil c/s-Dokument">
    <vt:bool>false</vt:bool>
  </property>
  <property fmtid="{D5CDD505-2E9C-101B-9397-08002B2CF9AE}" pid="32" name="Order">
    <vt:r8>425000</vt:r8>
  </property>
  <property fmtid="{D5CDD505-2E9C-101B-9397-08002B2CF9AE}" pid="33" name="xd_ProgID">
    <vt:lpwstr/>
  </property>
  <property fmtid="{D5CDD505-2E9C-101B-9397-08002B2CF9AE}" pid="34" name="Typ - FGCenter-Dokument">
    <vt:bool>false</vt:bool>
  </property>
  <property fmtid="{D5CDD505-2E9C-101B-9397-08002B2CF9AE}" pid="35" name="Kommentar">
    <vt:lpwstr/>
  </property>
  <property fmtid="{D5CDD505-2E9C-101B-9397-08002B2CF9AE}" pid="36" name="Aktueller Bearbeiter">
    <vt:lpwstr>221</vt:lpwstr>
  </property>
  <property fmtid="{D5CDD505-2E9C-101B-9397-08002B2CF9AE}" pid="37" name="gültig ab">
    <vt:filetime>2017-02-22T23:00:00Z</vt:filetime>
  </property>
  <property fmtid="{D5CDD505-2E9C-101B-9397-08002B2CF9AE}" pid="38" name="Veröffentlichungsdatum">
    <vt:filetime>2017-02-22T23:00:00Z</vt:filetime>
  </property>
  <property fmtid="{D5CDD505-2E9C-101B-9397-08002B2CF9AE}" pid="39" name="Fälligkeitsdatum">
    <vt:filetime>2017-02-22T23:00:00Z</vt:filetime>
  </property>
  <property fmtid="{D5CDD505-2E9C-101B-9397-08002B2CF9AE}" pid="40" name="Stand des Dokumentes">
    <vt:lpwstr/>
  </property>
</Properties>
</file>