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Maßnahmen nach Nr. 1, 2 oder 3" sheetId="1" r:id="rId1"/>
    <sheet name="Maßnahmen nach Nr. 4" sheetId="6" r:id="rId2"/>
  </sheets>
  <definedNames>
    <definedName name="_xlnm.Print_Area" localSheetId="0">'Maßnahmen nach Nr. 1, 2 oder 3'!$A$11:$L$121</definedName>
    <definedName name="_xlnm.Print_Area" localSheetId="1">'Maßnahmen nach Nr. 4'!$A$11:$L$95</definedName>
    <definedName name="_xlnm.Print_Titles" localSheetId="0">'Maßnahmen nach Nr. 1, 2 oder 3'!$1:$7</definedName>
    <definedName name="_xlnm.Print_Titles" localSheetId="1">'Maßnahmen nach Nr. 4'!$3:$7</definedName>
  </definedNames>
  <calcPr calcId="145621"/>
</workbook>
</file>

<file path=xl/calcChain.xml><?xml version="1.0" encoding="utf-8"?>
<calcChain xmlns="http://schemas.openxmlformats.org/spreadsheetml/2006/main">
  <c r="D42" i="1" l="1"/>
  <c r="D41" i="1"/>
  <c r="B30" i="1" l="1"/>
  <c r="B31" i="1" s="1"/>
  <c r="B32" i="1" s="1"/>
  <c r="B33" i="1" s="1"/>
  <c r="B34" i="1" s="1"/>
  <c r="B35" i="1" s="1"/>
  <c r="B36" i="1" s="1"/>
  <c r="B37" i="1" s="1"/>
  <c r="B38" i="1" s="1"/>
  <c r="B30" i="6"/>
  <c r="B31" i="6" s="1"/>
  <c r="B32" i="6" s="1"/>
  <c r="B33" i="6" s="1"/>
  <c r="B34" i="6" s="1"/>
  <c r="B35" i="6" s="1"/>
  <c r="B36" i="6" s="1"/>
  <c r="B37" i="6" s="1"/>
  <c r="B38" i="6" s="1"/>
  <c r="D42" i="6" l="1"/>
  <c r="I64" i="6"/>
  <c r="J64" i="6" s="1"/>
  <c r="D66" i="6" s="1"/>
  <c r="J90" i="6" s="1"/>
  <c r="I74" i="1"/>
  <c r="J74" i="1" s="1"/>
  <c r="I75" i="1"/>
  <c r="J75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67" i="1"/>
  <c r="J67" i="1" s="1"/>
  <c r="D41" i="6" l="1"/>
  <c r="D45" i="6" s="1"/>
  <c r="D46" i="6" s="1"/>
  <c r="D48" i="6" s="1"/>
  <c r="D77" i="1"/>
  <c r="J105" i="1" s="1"/>
  <c r="J75" i="6" l="1"/>
  <c r="J81" i="6" s="1"/>
  <c r="J88" i="6"/>
  <c r="J92" i="6" s="1"/>
  <c r="D45" i="1"/>
  <c r="D46" i="1" s="1"/>
  <c r="D48" i="1" s="1"/>
  <c r="J90" i="1" l="1"/>
  <c r="J96" i="1" s="1"/>
  <c r="J103" i="1" l="1"/>
  <c r="J107" i="1" s="1"/>
</calcChain>
</file>

<file path=xl/sharedStrings.xml><?xml version="1.0" encoding="utf-8"?>
<sst xmlns="http://schemas.openxmlformats.org/spreadsheetml/2006/main" count="204" uniqueCount="92">
  <si>
    <t xml:space="preserve">an diffusen Treibhausgasemissionen aus Deponien nach Abschluss der vorgesehenen </t>
  </si>
  <si>
    <t xml:space="preserve">Maßnahmen. </t>
  </si>
  <si>
    <t>Jahr …</t>
  </si>
  <si>
    <t>Deponiegasvolumenstrom</t>
  </si>
  <si>
    <t>Maßnahme</t>
  </si>
  <si>
    <t>vor …</t>
  </si>
  <si>
    <t>nach …</t>
  </si>
  <si>
    <t>Methangehalt</t>
  </si>
  <si>
    <t xml:space="preserve">Durchführung der </t>
  </si>
  <si>
    <t>Betriebsstunden Absaugung</t>
  </si>
  <si>
    <t>[m³/h]</t>
  </si>
  <si>
    <t xml:space="preserve"> [%]</t>
  </si>
  <si>
    <t>[h/a]</t>
  </si>
  <si>
    <t>Methan</t>
  </si>
  <si>
    <t>gefasstes Methan</t>
  </si>
  <si>
    <t>Durchführung der Maßnahme</t>
  </si>
  <si>
    <t xml:space="preserve">zusätzlich gefasstes </t>
  </si>
  <si>
    <t>m³/a</t>
  </si>
  <si>
    <t>t/a</t>
  </si>
  <si>
    <t xml:space="preserve">gasemissionen durch Verringerung des Bezugs an Fremdenergie (sowohl für Wärme als auch für </t>
  </si>
  <si>
    <t>Strom) nach Abschluss der vorgesehenen Maßnahmen.</t>
  </si>
  <si>
    <t>Name</t>
  </si>
  <si>
    <t>Erdgas</t>
  </si>
  <si>
    <t>MWh p. a.</t>
  </si>
  <si>
    <t>MWh</t>
  </si>
  <si>
    <t>1. für den Fall, dass die Maßnahme nicht durchgeführt wird.</t>
  </si>
  <si>
    <t>2. für den Fall, dass die Maßnahme durchgeführt wird.</t>
  </si>
  <si>
    <t>1. vor …</t>
  </si>
  <si>
    <t>2. nach …</t>
  </si>
  <si>
    <t xml:space="preserve">Bei Förderung von Deponiegasverwertungsanlagen ist die Menge an Energie (Wärme + Strom) als </t>
  </si>
  <si>
    <t>Maßnahmendurchführung erzeugt wurde.</t>
  </si>
  <si>
    <t>Energieträger</t>
  </si>
  <si>
    <t xml:space="preserve">Entwicklungen der Parameter Volumenstrom und Methangehalt über einen Zeitraum von 10 Jahren </t>
  </si>
  <si>
    <t>Die Ergebnisse der Deponiegasprognose sowie die nach fachlicher Einschätzung realistisch möglichen</t>
  </si>
  <si>
    <t>jährlichen Betriebsstunden sind in das folgende Tableau einzutragen.</t>
  </si>
  <si>
    <t xml:space="preserve">geschätzte jährliche Einsparung (gemittelt über 10 Jahre nach Projektdurchführung) </t>
  </si>
  <si>
    <t>herzuleiten. Die Deponiegasprognose muss mit aussagekräftigen Messreihen hinterlegt sein.</t>
  </si>
  <si>
    <t>Die Prognosen haben zu erfolgen</t>
  </si>
  <si>
    <t>geschätzte jährliche Einsparung (gemittelt über 10 Jahre nach Projektdurchführung) an Treibhaus-</t>
  </si>
  <si>
    <t xml:space="preserve">Verbrauchsreduktion zu werten, die durch die Verwertungsanlage zusätzlich vor bzw. nach </t>
  </si>
  <si>
    <t>Faktor</t>
  </si>
  <si>
    <t>Fernwärme</t>
  </si>
  <si>
    <t>Netzstrom</t>
  </si>
  <si>
    <t>Flüssiggas</t>
  </si>
  <si>
    <t xml:space="preserve">Einsparung </t>
  </si>
  <si>
    <t>Energie p. a.</t>
  </si>
  <si>
    <t>Ottokraftst.</t>
  </si>
  <si>
    <t>Dieselkrft.st.</t>
  </si>
  <si>
    <t>Heizöl leicht</t>
  </si>
  <si>
    <t>Heizöl schw.</t>
  </si>
  <si>
    <t>Biomethan</t>
  </si>
  <si>
    <t>t CO2/MWh</t>
  </si>
  <si>
    <t>Verbrauch (gemittelt über 10 Jahre)</t>
  </si>
  <si>
    <r>
      <t xml:space="preserve">Im Rahmen einer </t>
    </r>
    <r>
      <rPr>
        <b/>
        <i/>
        <sz val="11"/>
        <color theme="1"/>
        <rFont val="Calibri"/>
        <family val="2"/>
        <scheme val="minor"/>
      </rPr>
      <t>mit dem Antrag einzureichenden fachlich fundierten Deponiegasprognose</t>
    </r>
    <r>
      <rPr>
        <sz val="11"/>
        <color theme="1"/>
        <rFont val="Calibri"/>
        <family val="2"/>
        <scheme val="minor"/>
      </rPr>
      <t xml:space="preserve"> sind die </t>
    </r>
  </si>
  <si>
    <t xml:space="preserve">Bitte stellen Sie den Verbrauch an Fremdenergie für die folgenden 10 Jahre dar und beschreiben diesen </t>
  </si>
  <si>
    <t>auf einem separat mit dem Antrag eingereichten formlosen Papier</t>
  </si>
  <si>
    <t>gasemissionen durch Verringerung des Bezugs an Fremdenergie (nur Stromverbrauch bei bisheriger aktiver</t>
  </si>
  <si>
    <t>Entgasung) nach Abschluss der vorgesehenen Maßnahmen.</t>
  </si>
  <si>
    <t>Methangas</t>
  </si>
  <si>
    <r>
      <t xml:space="preserve">Im Rahmen einer </t>
    </r>
    <r>
      <rPr>
        <b/>
        <i/>
        <sz val="11"/>
        <color theme="1"/>
        <rFont val="Calibri"/>
        <family val="2"/>
        <scheme val="minor"/>
      </rPr>
      <t>mit dem Antrag einzureichenden fachlich fundierten Deponiegasprognose</t>
    </r>
    <r>
      <rPr>
        <sz val="11"/>
        <color theme="1"/>
        <rFont val="Calibri"/>
        <family val="2"/>
        <scheme val="minor"/>
      </rPr>
      <t xml:space="preserve"> ist die </t>
    </r>
  </si>
  <si>
    <t>t CO2-Äqu./a</t>
  </si>
  <si>
    <t>CO2-Äqu. p. a.</t>
  </si>
  <si>
    <t>Antragsteller</t>
  </si>
  <si>
    <t>Deponie</t>
  </si>
  <si>
    <t>Die Deponiegasprognose muss mit aussagekräftigen Messreihen hinterlegt sein.</t>
  </si>
  <si>
    <t xml:space="preserve">Anlage zum Datenblatt zur Erhebung von Indikatoren im Rahmen </t>
  </si>
  <si>
    <t>des EFRE 2014-2020 Deponien</t>
  </si>
  <si>
    <t>für Fördermaßnahmen nach Nr. 2.1, 2.2 oder 2.3</t>
  </si>
  <si>
    <t>für Fördermaßnahmen nach Nr. 2.4</t>
  </si>
  <si>
    <t>1.</t>
  </si>
  <si>
    <t>2.</t>
  </si>
  <si>
    <t>Im Kontext der Richtlinie Deponien wird der Indikator berechnet aus:</t>
  </si>
  <si>
    <t>Ergebnis zu 2. =</t>
  </si>
  <si>
    <t>Ergebnis zu 1. =</t>
  </si>
  <si>
    <t>Im Kontext dieser Richtlinie entspricht die geschätzte Einsparung an künftigen Treibhaus-</t>
  </si>
  <si>
    <t>gasemissionen bis zur Entlassung aus der gastechnischen Nachsorge berechnet dem</t>
  </si>
  <si>
    <t>t CO2-Äqu.</t>
  </si>
  <si>
    <t>Ergebnis zu 1.</t>
  </si>
  <si>
    <t>x 10</t>
  </si>
  <si>
    <t>+ Ergebnis zu 2.</t>
  </si>
  <si>
    <t>(Dichte von 0,656 kg/m³)</t>
  </si>
  <si>
    <t>gemäß LfU</t>
  </si>
  <si>
    <t>Ergebnis 1 multipliziert mit dem Faktor 10 zuzüglich eines Korrekturfaktors.</t>
  </si>
  <si>
    <t>+ Korrekturfaktor</t>
  </si>
  <si>
    <t>Der Korrekturfaktor ist im Rahmen der Deponiegasprognose herzuleiten.</t>
  </si>
  <si>
    <t xml:space="preserve">Berechnung der Indikatoren "Geschätzter Rückgang der Treibhausgasemissionen </t>
  </si>
  <si>
    <t>auf Altdeponien" und "geschätzte jährliche Einsparung der Treibhausgasemissionen"</t>
  </si>
  <si>
    <t>Indikator "geschätzter Rückgang der Treibhausgasemissionen auf Altdeponien"</t>
  </si>
  <si>
    <t>Indikator "geschätzte jährliche Einsparung der Treibhausgasemissionen"</t>
  </si>
  <si>
    <t>Indkator =</t>
  </si>
  <si>
    <t xml:space="preserve">(Umrechnungsfaktor 21 gemäß United Nations Framework) </t>
  </si>
  <si>
    <t xml:space="preserve">Entwicklung des erfassbaren Methanvolumenstroms über einen Zeitraum von 10 Jahren herzuleiten.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</si>
</sst>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/>
    <xf numFmtId="0" fontId="1" fillId="0" borderId="0" xfId="0" applyFont="1" applyAlignment="1">
      <alignment vertical="top"/>
    </xf>
    <xf numFmtId="3" fontId="0" fillId="0" borderId="0" xfId="0" applyNumberFormat="1"/>
    <xf numFmtId="3" fontId="0" fillId="0" borderId="3" xfId="0" applyNumberFormat="1" applyBorder="1" applyAlignment="1">
      <alignment vertical="top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2" xfId="0" applyFill="1" applyBorder="1"/>
    <xf numFmtId="0" fontId="0" fillId="0" borderId="6" xfId="0" applyBorder="1" applyAlignment="1">
      <alignment vertical="top"/>
    </xf>
    <xf numFmtId="0" fontId="0" fillId="0" borderId="6" xfId="0" applyBorder="1"/>
    <xf numFmtId="0" fontId="1" fillId="0" borderId="5" xfId="0" applyFont="1" applyBorder="1"/>
    <xf numFmtId="0" fontId="0" fillId="0" borderId="4" xfId="0" applyBorder="1" applyAlignment="1">
      <alignment vertical="top"/>
    </xf>
    <xf numFmtId="0" fontId="0" fillId="0" borderId="7" xfId="0" applyFill="1" applyBorder="1"/>
    <xf numFmtId="0" fontId="0" fillId="0" borderId="0" xfId="0" applyBorder="1"/>
    <xf numFmtId="165" fontId="0" fillId="0" borderId="7" xfId="0" applyNumberFormat="1" applyFill="1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9" fontId="0" fillId="2" borderId="1" xfId="0" applyNumberFormat="1" applyFill="1" applyBorder="1" applyAlignment="1" applyProtection="1">
      <alignment vertical="top"/>
      <protection locked="0"/>
    </xf>
    <xf numFmtId="9" fontId="0" fillId="2" borderId="2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vertical="top"/>
      <protection locked="0"/>
    </xf>
    <xf numFmtId="1" fontId="0" fillId="0" borderId="0" xfId="0" applyNumberFormat="1" applyAlignment="1"/>
    <xf numFmtId="1" fontId="0" fillId="0" borderId="0" xfId="0" applyNumberFormat="1"/>
    <xf numFmtId="0" fontId="0" fillId="0" borderId="0" xfId="0" applyFont="1" applyAlignment="1">
      <alignment vertical="top"/>
    </xf>
    <xf numFmtId="3" fontId="0" fillId="0" borderId="3" xfId="0" applyNumberFormat="1" applyFont="1" applyBorder="1"/>
    <xf numFmtId="0" fontId="1" fillId="0" borderId="0" xfId="0" applyFont="1" applyAlignment="1">
      <alignment horizontal="left"/>
    </xf>
    <xf numFmtId="0" fontId="0" fillId="0" borderId="0" xfId="0" quotePrefix="1"/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2" xfId="0" applyNumberFormat="1" applyFill="1" applyBorder="1" applyProtection="1">
      <protection locked="0"/>
    </xf>
    <xf numFmtId="164" fontId="0" fillId="0" borderId="0" xfId="0" applyNumberFormat="1"/>
    <xf numFmtId="164" fontId="0" fillId="0" borderId="3" xfId="0" applyNumberFormat="1" applyBorder="1"/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tabSelected="1" zoomScaleNormal="100" zoomScaleSheetLayoutView="100" workbookViewId="0">
      <selection activeCell="J94" sqref="J94"/>
    </sheetView>
  </sheetViews>
  <sheetFormatPr baseColWidth="10" defaultRowHeight="15" x14ac:dyDescent="0.25"/>
  <cols>
    <col min="1" max="1" width="2.85546875" customWidth="1"/>
    <col min="3" max="3" width="12.28515625" style="3" customWidth="1"/>
    <col min="4" max="4" width="12.28515625" customWidth="1"/>
    <col min="5" max="5" width="3.85546875" customWidth="1"/>
    <col min="6" max="7" width="12.28515625" customWidth="1"/>
    <col min="8" max="8" width="3.85546875" customWidth="1"/>
    <col min="9" max="9" width="16.28515625" customWidth="1"/>
    <col min="10" max="10" width="12.28515625" customWidth="1"/>
    <col min="11" max="11" width="3.28515625" customWidth="1"/>
    <col min="12" max="12" width="9.7109375" customWidth="1"/>
  </cols>
  <sheetData>
    <row r="1" spans="1:5" ht="21" x14ac:dyDescent="0.35">
      <c r="A1" s="2" t="s">
        <v>65</v>
      </c>
    </row>
    <row r="2" spans="1:5" ht="21" x14ac:dyDescent="0.35">
      <c r="A2" s="2" t="s">
        <v>66</v>
      </c>
    </row>
    <row r="3" spans="1:5" ht="18.75" x14ac:dyDescent="0.3">
      <c r="A3" s="5" t="s">
        <v>85</v>
      </c>
    </row>
    <row r="4" spans="1:5" ht="18.75" x14ac:dyDescent="0.3">
      <c r="A4" s="5" t="s">
        <v>86</v>
      </c>
    </row>
    <row r="5" spans="1:5" ht="18.75" x14ac:dyDescent="0.3">
      <c r="A5" s="5"/>
    </row>
    <row r="6" spans="1:5" ht="18.75" x14ac:dyDescent="0.3">
      <c r="A6" s="5" t="s">
        <v>67</v>
      </c>
    </row>
    <row r="8" spans="1:5" x14ac:dyDescent="0.25">
      <c r="A8" s="1" t="s">
        <v>62</v>
      </c>
      <c r="B8" s="1"/>
      <c r="C8" s="38"/>
      <c r="D8" s="39"/>
      <c r="E8" s="39"/>
    </row>
    <row r="9" spans="1:5" x14ac:dyDescent="0.25">
      <c r="A9" s="1" t="s">
        <v>63</v>
      </c>
      <c r="C9" s="40"/>
      <c r="D9" s="41"/>
      <c r="E9" s="41"/>
    </row>
    <row r="11" spans="1:5" x14ac:dyDescent="0.25">
      <c r="A11" s="1" t="s">
        <v>69</v>
      </c>
      <c r="B11" s="1" t="s">
        <v>35</v>
      </c>
    </row>
    <row r="12" spans="1:5" x14ac:dyDescent="0.25">
      <c r="B12" s="1" t="s">
        <v>0</v>
      </c>
    </row>
    <row r="13" spans="1:5" x14ac:dyDescent="0.25">
      <c r="B13" s="1" t="s">
        <v>1</v>
      </c>
      <c r="C13" s="4"/>
    </row>
    <row r="14" spans="1:5" x14ac:dyDescent="0.25">
      <c r="B14" s="10" t="s">
        <v>53</v>
      </c>
      <c r="C14" s="4"/>
    </row>
    <row r="15" spans="1:5" x14ac:dyDescent="0.25">
      <c r="B15" s="10" t="s">
        <v>32</v>
      </c>
      <c r="C15" s="4"/>
    </row>
    <row r="16" spans="1:5" x14ac:dyDescent="0.25">
      <c r="B16" s="10" t="s">
        <v>36</v>
      </c>
      <c r="C16" s="4"/>
    </row>
    <row r="17" spans="2:10" x14ac:dyDescent="0.25">
      <c r="B17" s="10" t="s">
        <v>37</v>
      </c>
      <c r="C17" s="4"/>
    </row>
    <row r="18" spans="2:10" x14ac:dyDescent="0.25">
      <c r="B18" s="10" t="s">
        <v>25</v>
      </c>
      <c r="C18" s="4"/>
    </row>
    <row r="19" spans="2:10" x14ac:dyDescent="0.25">
      <c r="B19" s="10" t="s">
        <v>26</v>
      </c>
      <c r="C19" s="4"/>
    </row>
    <row r="21" spans="2:10" x14ac:dyDescent="0.25">
      <c r="B21" t="s">
        <v>33</v>
      </c>
    </row>
    <row r="22" spans="2:10" x14ac:dyDescent="0.25">
      <c r="B22" t="s">
        <v>34</v>
      </c>
    </row>
    <row r="24" spans="2:10" x14ac:dyDescent="0.25">
      <c r="B24" s="12"/>
      <c r="C24" s="6" t="s">
        <v>3</v>
      </c>
      <c r="F24" s="6" t="s">
        <v>7</v>
      </c>
      <c r="I24" s="6" t="s">
        <v>9</v>
      </c>
    </row>
    <row r="25" spans="2:10" x14ac:dyDescent="0.25">
      <c r="B25" s="12"/>
      <c r="C25" s="3" t="s">
        <v>27</v>
      </c>
      <c r="D25" t="s">
        <v>28</v>
      </c>
      <c r="F25" s="3" t="s">
        <v>27</v>
      </c>
      <c r="G25" t="s">
        <v>28</v>
      </c>
      <c r="I25" s="3" t="s">
        <v>27</v>
      </c>
      <c r="J25" t="s">
        <v>28</v>
      </c>
    </row>
    <row r="26" spans="2:10" x14ac:dyDescent="0.25">
      <c r="B26" s="12"/>
      <c r="C26" s="3" t="s">
        <v>8</v>
      </c>
      <c r="F26" s="3" t="s">
        <v>8</v>
      </c>
      <c r="I26" s="3" t="s">
        <v>8</v>
      </c>
    </row>
    <row r="27" spans="2:10" x14ac:dyDescent="0.25">
      <c r="B27" s="12"/>
      <c r="C27" s="3" t="s">
        <v>4</v>
      </c>
      <c r="F27" s="3" t="s">
        <v>4</v>
      </c>
      <c r="I27" s="3" t="s">
        <v>4</v>
      </c>
    </row>
    <row r="28" spans="2:10" x14ac:dyDescent="0.25">
      <c r="B28" s="17" t="s">
        <v>2</v>
      </c>
      <c r="C28" s="15" t="s">
        <v>10</v>
      </c>
      <c r="D28" s="15" t="s">
        <v>10</v>
      </c>
      <c r="E28" s="16"/>
      <c r="F28" s="15" t="s">
        <v>11</v>
      </c>
      <c r="G28" s="15" t="s">
        <v>11</v>
      </c>
      <c r="H28" s="16"/>
      <c r="I28" s="15" t="s">
        <v>12</v>
      </c>
      <c r="J28" s="15" t="s">
        <v>12</v>
      </c>
    </row>
    <row r="29" spans="2:10" x14ac:dyDescent="0.25">
      <c r="B29" s="22">
        <v>2017</v>
      </c>
      <c r="C29" s="34"/>
      <c r="D29" s="35"/>
      <c r="F29" s="25"/>
      <c r="G29" s="26"/>
      <c r="I29" s="27"/>
      <c r="J29" s="27"/>
    </row>
    <row r="30" spans="2:10" x14ac:dyDescent="0.25">
      <c r="B30" s="12">
        <f>B29+1</f>
        <v>2018</v>
      </c>
      <c r="C30" s="34"/>
      <c r="D30" s="35"/>
      <c r="F30" s="25"/>
      <c r="G30" s="25"/>
      <c r="I30" s="27"/>
      <c r="J30" s="27"/>
    </row>
    <row r="31" spans="2:10" x14ac:dyDescent="0.25">
      <c r="B31" s="12">
        <f t="shared" ref="B31:B38" si="0">B30+1</f>
        <v>2019</v>
      </c>
      <c r="C31" s="34"/>
      <c r="D31" s="35"/>
      <c r="F31" s="25"/>
      <c r="G31" s="25"/>
      <c r="I31" s="27"/>
      <c r="J31" s="27"/>
    </row>
    <row r="32" spans="2:10" x14ac:dyDescent="0.25">
      <c r="B32" s="12">
        <f t="shared" si="0"/>
        <v>2020</v>
      </c>
      <c r="C32" s="34"/>
      <c r="D32" s="35"/>
      <c r="F32" s="25"/>
      <c r="G32" s="25"/>
      <c r="I32" s="27"/>
      <c r="J32" s="27"/>
    </row>
    <row r="33" spans="2:10" x14ac:dyDescent="0.25">
      <c r="B33" s="12">
        <f t="shared" si="0"/>
        <v>2021</v>
      </c>
      <c r="C33" s="34"/>
      <c r="D33" s="35"/>
      <c r="F33" s="25"/>
      <c r="G33" s="25"/>
      <c r="I33" s="27"/>
      <c r="J33" s="27"/>
    </row>
    <row r="34" spans="2:10" x14ac:dyDescent="0.25">
      <c r="B34" s="12">
        <f t="shared" si="0"/>
        <v>2022</v>
      </c>
      <c r="C34" s="34"/>
      <c r="D34" s="35"/>
      <c r="F34" s="25"/>
      <c r="G34" s="25"/>
      <c r="I34" s="27"/>
      <c r="J34" s="27"/>
    </row>
    <row r="35" spans="2:10" x14ac:dyDescent="0.25">
      <c r="B35" s="12">
        <f t="shared" si="0"/>
        <v>2023</v>
      </c>
      <c r="C35" s="34"/>
      <c r="D35" s="35"/>
      <c r="F35" s="25"/>
      <c r="G35" s="25"/>
      <c r="I35" s="27"/>
      <c r="J35" s="27"/>
    </row>
    <row r="36" spans="2:10" x14ac:dyDescent="0.25">
      <c r="B36" s="12">
        <f t="shared" si="0"/>
        <v>2024</v>
      </c>
      <c r="C36" s="34"/>
      <c r="D36" s="35"/>
      <c r="F36" s="25"/>
      <c r="G36" s="25"/>
      <c r="I36" s="27"/>
      <c r="J36" s="27"/>
    </row>
    <row r="37" spans="2:10" x14ac:dyDescent="0.25">
      <c r="B37" s="12">
        <f t="shared" si="0"/>
        <v>2025</v>
      </c>
      <c r="C37" s="34"/>
      <c r="D37" s="35"/>
      <c r="F37" s="25"/>
      <c r="G37" s="25"/>
      <c r="I37" s="27"/>
      <c r="J37" s="27"/>
    </row>
    <row r="38" spans="2:10" x14ac:dyDescent="0.25">
      <c r="B38" s="12">
        <f t="shared" si="0"/>
        <v>2026</v>
      </c>
      <c r="C38" s="34"/>
      <c r="D38" s="35"/>
      <c r="F38" s="25"/>
      <c r="G38" s="25"/>
      <c r="I38" s="27"/>
      <c r="J38" s="27"/>
    </row>
    <row r="40" spans="2:10" x14ac:dyDescent="0.25">
      <c r="B40" t="s">
        <v>14</v>
      </c>
    </row>
    <row r="41" spans="2:10" x14ac:dyDescent="0.25">
      <c r="C41" t="s">
        <v>5</v>
      </c>
      <c r="D41" s="7">
        <f>IFERROR(SUMPRODUCT(C29:C38,F29:F38,I29:I38)/COUNT(C29:C38),0)</f>
        <v>0</v>
      </c>
      <c r="E41" t="s">
        <v>17</v>
      </c>
    </row>
    <row r="42" spans="2:10" x14ac:dyDescent="0.25">
      <c r="C42" t="s">
        <v>6</v>
      </c>
      <c r="D42" s="7">
        <f>IFERROR(SUMPRODUCT(D29:D38,G29:G38,J29:J38)/COUNT(D29:D38),0)</f>
        <v>0</v>
      </c>
      <c r="E42" t="s">
        <v>17</v>
      </c>
    </row>
    <row r="43" spans="2:10" x14ac:dyDescent="0.25">
      <c r="B43" t="s">
        <v>15</v>
      </c>
      <c r="C43"/>
    </row>
    <row r="45" spans="2:10" x14ac:dyDescent="0.25">
      <c r="B45" t="s">
        <v>16</v>
      </c>
      <c r="D45" s="7">
        <f>D42-D41</f>
        <v>0</v>
      </c>
      <c r="E45" t="s">
        <v>17</v>
      </c>
    </row>
    <row r="46" spans="2:10" x14ac:dyDescent="0.25">
      <c r="B46" t="s">
        <v>13</v>
      </c>
      <c r="D46" s="28">
        <f>D45*0.656/1000</f>
        <v>0</v>
      </c>
      <c r="E46" t="s">
        <v>18</v>
      </c>
      <c r="G46" t="s">
        <v>80</v>
      </c>
    </row>
    <row r="47" spans="2:10" ht="15.75" thickBot="1" x14ac:dyDescent="0.3">
      <c r="C47"/>
    </row>
    <row r="48" spans="2:10" ht="15.75" thickBot="1" x14ac:dyDescent="0.3">
      <c r="B48" s="32" t="s">
        <v>73</v>
      </c>
      <c r="C48"/>
      <c r="D48" s="8">
        <f>D46*21</f>
        <v>0</v>
      </c>
      <c r="E48" t="s">
        <v>60</v>
      </c>
      <c r="G48" t="s">
        <v>90</v>
      </c>
    </row>
    <row r="51" spans="1:10" x14ac:dyDescent="0.25">
      <c r="A51" s="1" t="s">
        <v>70</v>
      </c>
      <c r="B51" s="1" t="s">
        <v>38</v>
      </c>
    </row>
    <row r="52" spans="1:10" x14ac:dyDescent="0.25">
      <c r="B52" s="1" t="s">
        <v>19</v>
      </c>
    </row>
    <row r="53" spans="1:10" x14ac:dyDescent="0.25">
      <c r="B53" s="1" t="s">
        <v>20</v>
      </c>
    </row>
    <row r="54" spans="1:10" x14ac:dyDescent="0.25">
      <c r="B54" s="10" t="s">
        <v>54</v>
      </c>
      <c r="C54" s="4"/>
    </row>
    <row r="55" spans="1:10" x14ac:dyDescent="0.25">
      <c r="B55" s="11" t="s">
        <v>55</v>
      </c>
      <c r="C55" s="4"/>
    </row>
    <row r="56" spans="1:10" x14ac:dyDescent="0.25">
      <c r="B56" s="10" t="s">
        <v>25</v>
      </c>
      <c r="C56" s="4"/>
    </row>
    <row r="57" spans="1:10" x14ac:dyDescent="0.25">
      <c r="B57" s="10" t="s">
        <v>26</v>
      </c>
      <c r="C57" s="4"/>
    </row>
    <row r="58" spans="1:10" x14ac:dyDescent="0.25">
      <c r="B58" s="10" t="s">
        <v>29</v>
      </c>
      <c r="C58" s="4"/>
    </row>
    <row r="59" spans="1:10" x14ac:dyDescent="0.25">
      <c r="B59" s="10" t="s">
        <v>39</v>
      </c>
    </row>
    <row r="60" spans="1:10" x14ac:dyDescent="0.25">
      <c r="B60" s="10" t="s">
        <v>30</v>
      </c>
    </row>
    <row r="61" spans="1:10" x14ac:dyDescent="0.25">
      <c r="B61" s="10"/>
    </row>
    <row r="62" spans="1:10" x14ac:dyDescent="0.25">
      <c r="B62" s="1" t="s">
        <v>31</v>
      </c>
      <c r="C62" s="18"/>
      <c r="D62" s="1" t="s">
        <v>52</v>
      </c>
      <c r="G62" s="20"/>
      <c r="H62" s="12"/>
      <c r="I62" s="1" t="s">
        <v>44</v>
      </c>
      <c r="J62" s="1"/>
    </row>
    <row r="63" spans="1:10" x14ac:dyDescent="0.25">
      <c r="B63" s="10" t="s">
        <v>21</v>
      </c>
      <c r="C63" s="18" t="s">
        <v>40</v>
      </c>
      <c r="D63" s="3" t="s">
        <v>27</v>
      </c>
      <c r="F63" t="s">
        <v>28</v>
      </c>
      <c r="G63" s="20"/>
      <c r="H63" s="12"/>
      <c r="I63" t="s">
        <v>45</v>
      </c>
      <c r="J63" t="s">
        <v>61</v>
      </c>
    </row>
    <row r="64" spans="1:10" x14ac:dyDescent="0.25">
      <c r="C64" s="18" t="s">
        <v>81</v>
      </c>
      <c r="D64" s="3" t="s">
        <v>8</v>
      </c>
      <c r="G64" s="20"/>
      <c r="H64" s="12"/>
    </row>
    <row r="65" spans="2:11" x14ac:dyDescent="0.25">
      <c r="C65" s="18"/>
      <c r="D65" s="3" t="s">
        <v>4</v>
      </c>
      <c r="G65" s="20"/>
      <c r="H65" s="12"/>
    </row>
    <row r="66" spans="2:11" x14ac:dyDescent="0.25">
      <c r="B66" s="16"/>
      <c r="C66" s="13" t="s">
        <v>51</v>
      </c>
      <c r="D66" s="15" t="s">
        <v>23</v>
      </c>
      <c r="E66" s="16"/>
      <c r="F66" s="15" t="s">
        <v>23</v>
      </c>
      <c r="G66" s="16"/>
      <c r="H66" s="13"/>
      <c r="I66" s="15" t="s">
        <v>24</v>
      </c>
      <c r="J66" s="16" t="s">
        <v>18</v>
      </c>
      <c r="K66" s="16"/>
    </row>
    <row r="67" spans="2:11" x14ac:dyDescent="0.25">
      <c r="B67" s="14" t="s">
        <v>22</v>
      </c>
      <c r="C67" s="19">
        <v>0.20200000000000001</v>
      </c>
      <c r="D67" s="24"/>
      <c r="E67" s="36"/>
      <c r="F67" s="24"/>
      <c r="G67" s="20"/>
      <c r="H67" s="12"/>
      <c r="I67" s="36">
        <f>IFERROR(AVERAGE(D67:D67)-AVERAGE(F67:F67),0)</f>
        <v>0</v>
      </c>
      <c r="J67" s="36">
        <f>I67*C67</f>
        <v>0</v>
      </c>
    </row>
    <row r="68" spans="2:11" x14ac:dyDescent="0.25">
      <c r="B68" s="14" t="s">
        <v>46</v>
      </c>
      <c r="C68" s="19">
        <v>0.25900000000000001</v>
      </c>
      <c r="D68" s="24"/>
      <c r="E68" s="36"/>
      <c r="F68" s="24"/>
      <c r="G68" s="20"/>
      <c r="H68" s="12"/>
      <c r="I68" s="36">
        <f t="shared" ref="I68:I73" si="1">IFERROR(AVERAGE(D68:D68)-AVERAGE(F68:F68),0)</f>
        <v>0</v>
      </c>
      <c r="J68" s="36">
        <f t="shared" ref="J68:J75" si="2">I68*C68</f>
        <v>0</v>
      </c>
    </row>
    <row r="69" spans="2:11" x14ac:dyDescent="0.25">
      <c r="B69" s="14" t="s">
        <v>47</v>
      </c>
      <c r="C69" s="19">
        <v>0.26600000000000001</v>
      </c>
      <c r="D69" s="24"/>
      <c r="E69" s="36"/>
      <c r="F69" s="24"/>
      <c r="G69" s="20"/>
      <c r="H69" s="12"/>
      <c r="I69" s="36">
        <f t="shared" si="1"/>
        <v>0</v>
      </c>
      <c r="J69" s="36">
        <f t="shared" si="2"/>
        <v>0</v>
      </c>
    </row>
    <row r="70" spans="2:11" x14ac:dyDescent="0.25">
      <c r="B70" s="14" t="s">
        <v>48</v>
      </c>
      <c r="C70" s="19">
        <v>0.26600000000000001</v>
      </c>
      <c r="D70" s="24"/>
      <c r="E70" s="36"/>
      <c r="F70" s="24"/>
      <c r="G70" s="20"/>
      <c r="H70" s="12"/>
      <c r="I70" s="36">
        <f t="shared" si="1"/>
        <v>0</v>
      </c>
      <c r="J70" s="36">
        <f t="shared" si="2"/>
        <v>0</v>
      </c>
    </row>
    <row r="71" spans="2:11" x14ac:dyDescent="0.25">
      <c r="B71" s="14" t="s">
        <v>49</v>
      </c>
      <c r="C71" s="19">
        <v>0.28100000000000003</v>
      </c>
      <c r="D71" s="24"/>
      <c r="E71" s="36"/>
      <c r="F71" s="24"/>
      <c r="G71" s="20"/>
      <c r="H71" s="12"/>
      <c r="I71" s="36">
        <f t="shared" si="1"/>
        <v>0</v>
      </c>
      <c r="J71" s="36">
        <f t="shared" si="2"/>
        <v>0</v>
      </c>
    </row>
    <row r="72" spans="2:11" x14ac:dyDescent="0.25">
      <c r="B72" s="14" t="s">
        <v>43</v>
      </c>
      <c r="C72" s="19">
        <v>0.23400000000000001</v>
      </c>
      <c r="D72" s="24"/>
      <c r="E72" s="36"/>
      <c r="F72" s="24"/>
      <c r="G72" s="20"/>
      <c r="H72" s="12"/>
      <c r="I72" s="36">
        <f t="shared" si="1"/>
        <v>0</v>
      </c>
      <c r="J72" s="36">
        <f t="shared" si="2"/>
        <v>0</v>
      </c>
    </row>
    <row r="73" spans="2:11" x14ac:dyDescent="0.25">
      <c r="B73" s="14" t="s">
        <v>50</v>
      </c>
      <c r="C73" s="21">
        <v>0.04</v>
      </c>
      <c r="D73" s="24"/>
      <c r="E73" s="36"/>
      <c r="F73" s="24"/>
      <c r="G73" s="20"/>
      <c r="H73" s="12"/>
      <c r="I73" s="36">
        <f t="shared" si="1"/>
        <v>0</v>
      </c>
      <c r="J73" s="36">
        <f t="shared" si="2"/>
        <v>0</v>
      </c>
    </row>
    <row r="74" spans="2:11" x14ac:dyDescent="0.25">
      <c r="B74" s="14" t="s">
        <v>41</v>
      </c>
      <c r="C74" s="21">
        <v>0.25</v>
      </c>
      <c r="D74" s="24"/>
      <c r="E74" s="36"/>
      <c r="F74" s="24"/>
      <c r="G74" s="20"/>
      <c r="H74" s="12"/>
      <c r="I74" s="36">
        <f t="shared" ref="I74:I75" si="3">IFERROR(AVERAGE(D74:D74)-AVERAGE(F74:F74),0)</f>
        <v>0</v>
      </c>
      <c r="J74" s="36">
        <f t="shared" si="2"/>
        <v>0</v>
      </c>
    </row>
    <row r="75" spans="2:11" x14ac:dyDescent="0.25">
      <c r="B75" s="14" t="s">
        <v>42</v>
      </c>
      <c r="C75" s="21">
        <v>0.76</v>
      </c>
      <c r="D75" s="24"/>
      <c r="E75" s="36"/>
      <c r="F75" s="24"/>
      <c r="G75" s="20"/>
      <c r="H75" s="12"/>
      <c r="I75" s="36">
        <f t="shared" si="3"/>
        <v>0</v>
      </c>
      <c r="J75" s="36">
        <f t="shared" si="2"/>
        <v>0</v>
      </c>
    </row>
    <row r="76" spans="2:11" ht="15.75" thickBot="1" x14ac:dyDescent="0.3"/>
    <row r="77" spans="2:11" ht="15.75" thickBot="1" x14ac:dyDescent="0.3">
      <c r="B77" s="32" t="s">
        <v>72</v>
      </c>
      <c r="D77" s="37">
        <f>SUM(J67:J75)</f>
        <v>0</v>
      </c>
      <c r="E77" t="s">
        <v>60</v>
      </c>
    </row>
    <row r="78" spans="2:11" x14ac:dyDescent="0.25">
      <c r="B78" s="1"/>
      <c r="J78" s="20"/>
    </row>
    <row r="79" spans="2:11" x14ac:dyDescent="0.25">
      <c r="B79" s="1"/>
      <c r="J79" s="20"/>
    </row>
    <row r="80" spans="2:11" x14ac:dyDescent="0.25">
      <c r="B80" s="1"/>
      <c r="J80" s="20"/>
    </row>
    <row r="83" spans="1:12" x14ac:dyDescent="0.25">
      <c r="A83" s="1" t="s">
        <v>87</v>
      </c>
    </row>
    <row r="84" spans="1:12" x14ac:dyDescent="0.25">
      <c r="A84" s="1"/>
    </row>
    <row r="85" spans="1:12" x14ac:dyDescent="0.25">
      <c r="A85" s="1"/>
      <c r="B85" t="s">
        <v>74</v>
      </c>
    </row>
    <row r="86" spans="1:12" x14ac:dyDescent="0.25">
      <c r="A86" s="1"/>
      <c r="B86" t="s">
        <v>75</v>
      </c>
    </row>
    <row r="87" spans="1:12" x14ac:dyDescent="0.25">
      <c r="A87" s="1"/>
      <c r="B87" t="s">
        <v>82</v>
      </c>
    </row>
    <row r="88" spans="1:12" x14ac:dyDescent="0.25">
      <c r="A88" s="1"/>
      <c r="B88" t="s">
        <v>84</v>
      </c>
    </row>
    <row r="89" spans="1:12" x14ac:dyDescent="0.25">
      <c r="A89" s="1"/>
    </row>
    <row r="90" spans="1:12" x14ac:dyDescent="0.25">
      <c r="I90" t="s">
        <v>77</v>
      </c>
      <c r="J90" s="7">
        <f>D48</f>
        <v>0</v>
      </c>
      <c r="K90" t="s">
        <v>60</v>
      </c>
    </row>
    <row r="91" spans="1:12" x14ac:dyDescent="0.25">
      <c r="A91" s="9"/>
      <c r="B91" s="10"/>
    </row>
    <row r="92" spans="1:12" x14ac:dyDescent="0.25">
      <c r="I92" t="s">
        <v>78</v>
      </c>
    </row>
    <row r="94" spans="1:12" x14ac:dyDescent="0.25">
      <c r="I94" s="33" t="s">
        <v>83</v>
      </c>
      <c r="J94" s="34"/>
      <c r="K94" t="s">
        <v>76</v>
      </c>
    </row>
    <row r="95" spans="1:12" ht="15.75" thickBot="1" x14ac:dyDescent="0.3"/>
    <row r="96" spans="1:12" ht="15.75" thickBot="1" x14ac:dyDescent="0.3">
      <c r="A96" s="1"/>
      <c r="I96" s="1" t="s">
        <v>89</v>
      </c>
      <c r="J96" s="31">
        <f>J90*10+J94</f>
        <v>0</v>
      </c>
      <c r="K96" s="10" t="s">
        <v>76</v>
      </c>
      <c r="L96" s="10"/>
    </row>
    <row r="97" spans="1:12" x14ac:dyDescent="0.25">
      <c r="A97" s="1"/>
    </row>
    <row r="98" spans="1:12" x14ac:dyDescent="0.25">
      <c r="A98" s="1"/>
    </row>
    <row r="99" spans="1:12" x14ac:dyDescent="0.25">
      <c r="A99" s="1" t="s">
        <v>88</v>
      </c>
    </row>
    <row r="100" spans="1:12" x14ac:dyDescent="0.25">
      <c r="A100" s="1"/>
    </row>
    <row r="101" spans="1:12" x14ac:dyDescent="0.25">
      <c r="A101" s="1"/>
      <c r="B101" s="10" t="s">
        <v>71</v>
      </c>
      <c r="C101" s="30"/>
      <c r="D101" s="10"/>
      <c r="E101" s="10"/>
      <c r="F101" s="10"/>
      <c r="G101" s="10"/>
      <c r="H101" s="10"/>
      <c r="I101" s="10"/>
    </row>
    <row r="103" spans="1:12" x14ac:dyDescent="0.25">
      <c r="I103" t="s">
        <v>77</v>
      </c>
      <c r="J103" s="7">
        <f>D48</f>
        <v>0</v>
      </c>
      <c r="K103" t="s">
        <v>60</v>
      </c>
    </row>
    <row r="105" spans="1:12" x14ac:dyDescent="0.25">
      <c r="I105" s="33" t="s">
        <v>79</v>
      </c>
      <c r="J105" s="29">
        <f>D77</f>
        <v>0</v>
      </c>
      <c r="K105" t="s">
        <v>60</v>
      </c>
    </row>
    <row r="106" spans="1:12" ht="15.75" thickBot="1" x14ac:dyDescent="0.3"/>
    <row r="107" spans="1:12" ht="15.75" thickBot="1" x14ac:dyDescent="0.3">
      <c r="I107" s="1" t="s">
        <v>89</v>
      </c>
      <c r="J107" s="31">
        <f>J103+J105</f>
        <v>0</v>
      </c>
      <c r="K107" s="10" t="s">
        <v>60</v>
      </c>
      <c r="L107" s="10"/>
    </row>
  </sheetData>
  <sheetProtection password="94E0" sheet="1" objects="1" scenarios="1" selectLockedCells="1"/>
  <mergeCells count="2">
    <mergeCell ref="C8:E8"/>
    <mergeCell ref="C9:E9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rowBreaks count="2" manualBreakCount="2">
    <brk id="50" max="16383" man="1"/>
    <brk id="82" max="11" man="1"/>
  </rowBreaks>
  <ignoredErrors>
    <ignoredError sqref="E30:E38 H30:H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zoomScaleNormal="100" zoomScaleSheetLayoutView="100" workbookViewId="0">
      <selection activeCell="C8" sqref="C8:E8"/>
    </sheetView>
  </sheetViews>
  <sheetFormatPr baseColWidth="10" defaultRowHeight="15" x14ac:dyDescent="0.25"/>
  <cols>
    <col min="1" max="1" width="2.85546875" customWidth="1"/>
    <col min="3" max="3" width="12.28515625" style="3" customWidth="1"/>
    <col min="4" max="4" width="12.28515625" customWidth="1"/>
    <col min="5" max="5" width="3.85546875" customWidth="1"/>
    <col min="6" max="7" width="12.28515625" customWidth="1"/>
    <col min="8" max="8" width="3.85546875" customWidth="1"/>
    <col min="9" max="9" width="16.28515625" customWidth="1"/>
    <col min="10" max="10" width="12.28515625" customWidth="1"/>
    <col min="11" max="11" width="5.5703125" customWidth="1"/>
  </cols>
  <sheetData>
    <row r="1" spans="1:5" ht="21" x14ac:dyDescent="0.35">
      <c r="A1" s="2" t="s">
        <v>65</v>
      </c>
    </row>
    <row r="2" spans="1:5" ht="21" x14ac:dyDescent="0.35">
      <c r="A2" s="2" t="s">
        <v>66</v>
      </c>
    </row>
    <row r="3" spans="1:5" ht="18.75" x14ac:dyDescent="0.3">
      <c r="A3" s="5" t="s">
        <v>85</v>
      </c>
    </row>
    <row r="4" spans="1:5" ht="18.75" x14ac:dyDescent="0.3">
      <c r="A4" s="5" t="s">
        <v>86</v>
      </c>
    </row>
    <row r="5" spans="1:5" ht="18.75" x14ac:dyDescent="0.3">
      <c r="A5" s="5"/>
    </row>
    <row r="6" spans="1:5" ht="18.75" x14ac:dyDescent="0.3">
      <c r="A6" s="5" t="s">
        <v>68</v>
      </c>
    </row>
    <row r="8" spans="1:5" x14ac:dyDescent="0.25">
      <c r="A8" s="1" t="s">
        <v>62</v>
      </c>
      <c r="B8" s="1"/>
      <c r="C8" s="38"/>
      <c r="D8" s="39"/>
      <c r="E8" s="39"/>
    </row>
    <row r="9" spans="1:5" x14ac:dyDescent="0.25">
      <c r="A9" s="1" t="s">
        <v>63</v>
      </c>
      <c r="C9" s="40"/>
      <c r="D9" s="41"/>
      <c r="E9" s="41"/>
    </row>
    <row r="11" spans="1:5" x14ac:dyDescent="0.25">
      <c r="A11" s="1" t="s">
        <v>69</v>
      </c>
      <c r="B11" s="1" t="s">
        <v>35</v>
      </c>
    </row>
    <row r="12" spans="1:5" x14ac:dyDescent="0.25">
      <c r="B12" s="1" t="s">
        <v>0</v>
      </c>
    </row>
    <row r="13" spans="1:5" x14ac:dyDescent="0.25">
      <c r="B13" s="1" t="s">
        <v>1</v>
      </c>
      <c r="C13" s="4"/>
    </row>
    <row r="14" spans="1:5" x14ac:dyDescent="0.25">
      <c r="B14" s="10" t="s">
        <v>59</v>
      </c>
      <c r="C14" s="4"/>
    </row>
    <row r="15" spans="1:5" x14ac:dyDescent="0.25">
      <c r="B15" s="10" t="s">
        <v>91</v>
      </c>
      <c r="C15" s="4"/>
    </row>
    <row r="16" spans="1:5" x14ac:dyDescent="0.25">
      <c r="B16" s="10" t="s">
        <v>64</v>
      </c>
      <c r="C16" s="4"/>
    </row>
    <row r="17" spans="2:5" x14ac:dyDescent="0.25">
      <c r="B17" s="10" t="s">
        <v>37</v>
      </c>
      <c r="C17" s="4"/>
    </row>
    <row r="18" spans="2:5" x14ac:dyDescent="0.25">
      <c r="B18" s="10" t="s">
        <v>25</v>
      </c>
      <c r="C18" s="4"/>
    </row>
    <row r="19" spans="2:5" x14ac:dyDescent="0.25">
      <c r="B19" s="10" t="s">
        <v>26</v>
      </c>
      <c r="C19" s="4"/>
    </row>
    <row r="21" spans="2:5" x14ac:dyDescent="0.25">
      <c r="B21" t="s">
        <v>33</v>
      </c>
    </row>
    <row r="22" spans="2:5" x14ac:dyDescent="0.25">
      <c r="B22" t="s">
        <v>34</v>
      </c>
    </row>
    <row r="24" spans="2:5" x14ac:dyDescent="0.25">
      <c r="B24" s="12"/>
      <c r="C24" s="6" t="s">
        <v>58</v>
      </c>
    </row>
    <row r="25" spans="2:5" x14ac:dyDescent="0.25">
      <c r="B25" s="12"/>
      <c r="C25" s="3" t="s">
        <v>27</v>
      </c>
      <c r="D25" t="s">
        <v>28</v>
      </c>
    </row>
    <row r="26" spans="2:5" x14ac:dyDescent="0.25">
      <c r="B26" s="12"/>
      <c r="C26" s="3" t="s">
        <v>8</v>
      </c>
    </row>
    <row r="27" spans="2:5" x14ac:dyDescent="0.25">
      <c r="B27" s="12"/>
      <c r="C27" s="3" t="s">
        <v>4</v>
      </c>
    </row>
    <row r="28" spans="2:5" x14ac:dyDescent="0.25">
      <c r="B28" s="17" t="s">
        <v>2</v>
      </c>
      <c r="C28" s="15" t="s">
        <v>10</v>
      </c>
      <c r="D28" s="15" t="s">
        <v>10</v>
      </c>
      <c r="E28" s="16"/>
    </row>
    <row r="29" spans="2:5" x14ac:dyDescent="0.25">
      <c r="B29" s="22">
        <v>2017</v>
      </c>
      <c r="C29" s="34"/>
      <c r="D29" s="35"/>
    </row>
    <row r="30" spans="2:5" x14ac:dyDescent="0.25">
      <c r="B30" s="12">
        <f>B29+1</f>
        <v>2018</v>
      </c>
      <c r="C30" s="34"/>
      <c r="D30" s="35"/>
    </row>
    <row r="31" spans="2:5" x14ac:dyDescent="0.25">
      <c r="B31" s="12">
        <f t="shared" ref="B31:B38" si="0">B30+1</f>
        <v>2019</v>
      </c>
      <c r="C31" s="34"/>
      <c r="D31" s="35"/>
    </row>
    <row r="32" spans="2:5" x14ac:dyDescent="0.25">
      <c r="B32" s="12">
        <f t="shared" si="0"/>
        <v>2020</v>
      </c>
      <c r="C32" s="34"/>
      <c r="D32" s="35"/>
    </row>
    <row r="33" spans="2:7" x14ac:dyDescent="0.25">
      <c r="B33" s="12">
        <f t="shared" si="0"/>
        <v>2021</v>
      </c>
      <c r="C33" s="34"/>
      <c r="D33" s="35"/>
    </row>
    <row r="34" spans="2:7" x14ac:dyDescent="0.25">
      <c r="B34" s="12">
        <f t="shared" si="0"/>
        <v>2022</v>
      </c>
      <c r="C34" s="34"/>
      <c r="D34" s="35"/>
    </row>
    <row r="35" spans="2:7" x14ac:dyDescent="0.25">
      <c r="B35" s="12">
        <f t="shared" si="0"/>
        <v>2023</v>
      </c>
      <c r="C35" s="34"/>
      <c r="D35" s="35"/>
    </row>
    <row r="36" spans="2:7" x14ac:dyDescent="0.25">
      <c r="B36" s="12">
        <f t="shared" si="0"/>
        <v>2024</v>
      </c>
      <c r="C36" s="34"/>
      <c r="D36" s="35"/>
    </row>
    <row r="37" spans="2:7" x14ac:dyDescent="0.25">
      <c r="B37" s="12">
        <f t="shared" si="0"/>
        <v>2025</v>
      </c>
      <c r="C37" s="34"/>
      <c r="D37" s="35"/>
    </row>
    <row r="38" spans="2:7" x14ac:dyDescent="0.25">
      <c r="B38" s="12">
        <f t="shared" si="0"/>
        <v>2026</v>
      </c>
      <c r="C38" s="34"/>
      <c r="D38" s="35"/>
    </row>
    <row r="40" spans="2:7" x14ac:dyDescent="0.25">
      <c r="B40" t="s">
        <v>14</v>
      </c>
    </row>
    <row r="41" spans="2:7" x14ac:dyDescent="0.25">
      <c r="C41" t="s">
        <v>5</v>
      </c>
      <c r="D41" s="7">
        <f>IFERROR(AVERAGE(C29:C38),0)*24*365</f>
        <v>0</v>
      </c>
      <c r="E41" t="s">
        <v>17</v>
      </c>
    </row>
    <row r="42" spans="2:7" x14ac:dyDescent="0.25">
      <c r="C42" t="s">
        <v>6</v>
      </c>
      <c r="D42" s="7">
        <f>IFERROR(AVERAGE(D29:D38),0)*24*365</f>
        <v>0</v>
      </c>
      <c r="E42" t="s">
        <v>17</v>
      </c>
    </row>
    <row r="43" spans="2:7" x14ac:dyDescent="0.25">
      <c r="B43" t="s">
        <v>15</v>
      </c>
      <c r="C43"/>
    </row>
    <row r="45" spans="2:7" x14ac:dyDescent="0.25">
      <c r="B45" t="s">
        <v>16</v>
      </c>
      <c r="D45" s="7">
        <f>D42-D41</f>
        <v>0</v>
      </c>
      <c r="E45" t="s">
        <v>17</v>
      </c>
    </row>
    <row r="46" spans="2:7" x14ac:dyDescent="0.25">
      <c r="B46" t="s">
        <v>13</v>
      </c>
      <c r="D46" s="29">
        <f>D45*0.656/1000</f>
        <v>0</v>
      </c>
      <c r="E46" t="s">
        <v>18</v>
      </c>
      <c r="G46" t="s">
        <v>80</v>
      </c>
    </row>
    <row r="47" spans="2:7" ht="15.75" thickBot="1" x14ac:dyDescent="0.3"/>
    <row r="48" spans="2:7" ht="15.75" thickBot="1" x14ac:dyDescent="0.3">
      <c r="B48" s="32" t="s">
        <v>73</v>
      </c>
      <c r="D48" s="8">
        <f>D46*21</f>
        <v>0</v>
      </c>
      <c r="E48" t="s">
        <v>60</v>
      </c>
      <c r="G48" t="s">
        <v>90</v>
      </c>
    </row>
    <row r="51" spans="1:11" x14ac:dyDescent="0.25">
      <c r="A51" s="1" t="s">
        <v>70</v>
      </c>
      <c r="B51" s="1" t="s">
        <v>38</v>
      </c>
    </row>
    <row r="52" spans="1:11" x14ac:dyDescent="0.25">
      <c r="B52" s="1" t="s">
        <v>56</v>
      </c>
    </row>
    <row r="53" spans="1:11" x14ac:dyDescent="0.25">
      <c r="B53" s="1" t="s">
        <v>57</v>
      </c>
    </row>
    <row r="54" spans="1:11" x14ac:dyDescent="0.25">
      <c r="B54" s="10" t="s">
        <v>54</v>
      </c>
      <c r="C54" s="4"/>
    </row>
    <row r="55" spans="1:11" x14ac:dyDescent="0.25">
      <c r="B55" s="11" t="s">
        <v>55</v>
      </c>
      <c r="C55" s="4"/>
    </row>
    <row r="56" spans="1:11" x14ac:dyDescent="0.25">
      <c r="B56" s="10" t="s">
        <v>25</v>
      </c>
      <c r="C56" s="4"/>
    </row>
    <row r="57" spans="1:11" x14ac:dyDescent="0.25">
      <c r="B57" s="10" t="s">
        <v>26</v>
      </c>
      <c r="C57" s="4"/>
    </row>
    <row r="58" spans="1:11" x14ac:dyDescent="0.25">
      <c r="B58" s="10"/>
    </row>
    <row r="59" spans="1:11" x14ac:dyDescent="0.25">
      <c r="B59" s="1" t="s">
        <v>31</v>
      </c>
      <c r="C59" s="18"/>
      <c r="D59" s="1" t="s">
        <v>52</v>
      </c>
      <c r="G59" s="20"/>
      <c r="H59" s="12"/>
      <c r="I59" s="1" t="s">
        <v>44</v>
      </c>
      <c r="J59" s="1"/>
    </row>
    <row r="60" spans="1:11" x14ac:dyDescent="0.25">
      <c r="B60" s="10" t="s">
        <v>21</v>
      </c>
      <c r="C60" s="18" t="s">
        <v>40</v>
      </c>
      <c r="D60" s="3" t="s">
        <v>27</v>
      </c>
      <c r="F60" t="s">
        <v>28</v>
      </c>
      <c r="G60" s="20"/>
      <c r="H60" s="12"/>
      <c r="I60" t="s">
        <v>45</v>
      </c>
      <c r="J60" t="s">
        <v>61</v>
      </c>
    </row>
    <row r="61" spans="1:11" x14ac:dyDescent="0.25">
      <c r="C61" s="18" t="s">
        <v>81</v>
      </c>
      <c r="D61" s="3" t="s">
        <v>8</v>
      </c>
      <c r="G61" s="20"/>
      <c r="H61" s="12"/>
    </row>
    <row r="62" spans="1:11" x14ac:dyDescent="0.25">
      <c r="C62" s="18"/>
      <c r="D62" s="3" t="s">
        <v>4</v>
      </c>
      <c r="G62" s="20"/>
      <c r="H62" s="12"/>
    </row>
    <row r="63" spans="1:11" x14ac:dyDescent="0.25">
      <c r="B63" s="16"/>
      <c r="C63" s="13" t="s">
        <v>51</v>
      </c>
      <c r="D63" s="15" t="s">
        <v>23</v>
      </c>
      <c r="E63" s="16"/>
      <c r="F63" s="15" t="s">
        <v>23</v>
      </c>
      <c r="G63" s="16"/>
      <c r="H63" s="13"/>
      <c r="I63" s="15" t="s">
        <v>24</v>
      </c>
      <c r="J63" s="16" t="s">
        <v>18</v>
      </c>
      <c r="K63" s="16"/>
    </row>
    <row r="64" spans="1:11" x14ac:dyDescent="0.25">
      <c r="B64" s="14" t="s">
        <v>42</v>
      </c>
      <c r="C64" s="21">
        <v>0.76</v>
      </c>
      <c r="D64" s="24"/>
      <c r="F64" s="23"/>
      <c r="G64" s="20"/>
      <c r="H64" s="12"/>
      <c r="I64" s="36">
        <f t="shared" ref="I64" si="1">IFERROR(AVERAGE(D64:D64)-AVERAGE(F64:F64),0)</f>
        <v>0</v>
      </c>
      <c r="J64" s="36">
        <f>I64*D64</f>
        <v>0</v>
      </c>
      <c r="K64" t="s">
        <v>18</v>
      </c>
    </row>
    <row r="65" spans="1:11" ht="15.75" thickBot="1" x14ac:dyDescent="0.3"/>
    <row r="66" spans="1:11" ht="15.75" thickBot="1" x14ac:dyDescent="0.3">
      <c r="B66" s="1" t="s">
        <v>72</v>
      </c>
      <c r="D66" s="37">
        <f>SUM(J64:J64)</f>
        <v>0</v>
      </c>
      <c r="E66" t="s">
        <v>60</v>
      </c>
    </row>
    <row r="67" spans="1:11" x14ac:dyDescent="0.25">
      <c r="B67" s="1"/>
      <c r="J67" s="20"/>
    </row>
    <row r="68" spans="1:11" x14ac:dyDescent="0.25">
      <c r="B68" s="1"/>
      <c r="J68" s="20"/>
    </row>
    <row r="69" spans="1:11" x14ac:dyDescent="0.25">
      <c r="A69" s="1" t="s">
        <v>87</v>
      </c>
    </row>
    <row r="70" spans="1:11" x14ac:dyDescent="0.25">
      <c r="A70" s="1"/>
    </row>
    <row r="71" spans="1:11" x14ac:dyDescent="0.25">
      <c r="A71" s="1"/>
      <c r="B71" t="s">
        <v>74</v>
      </c>
    </row>
    <row r="72" spans="1:11" x14ac:dyDescent="0.25">
      <c r="A72" s="1"/>
      <c r="B72" t="s">
        <v>75</v>
      </c>
    </row>
    <row r="73" spans="1:11" x14ac:dyDescent="0.25">
      <c r="A73" s="1"/>
      <c r="B73" t="s">
        <v>82</v>
      </c>
    </row>
    <row r="74" spans="1:11" x14ac:dyDescent="0.25">
      <c r="A74" s="1"/>
      <c r="B74" t="s">
        <v>84</v>
      </c>
    </row>
    <row r="75" spans="1:11" x14ac:dyDescent="0.25">
      <c r="I75" t="s">
        <v>77</v>
      </c>
      <c r="J75" s="7">
        <f>D48</f>
        <v>0</v>
      </c>
      <c r="K75" t="s">
        <v>60</v>
      </c>
    </row>
    <row r="76" spans="1:11" x14ac:dyDescent="0.25">
      <c r="A76" s="9"/>
      <c r="B76" s="10"/>
    </row>
    <row r="77" spans="1:11" x14ac:dyDescent="0.25">
      <c r="I77" t="s">
        <v>78</v>
      </c>
    </row>
    <row r="79" spans="1:11" x14ac:dyDescent="0.25">
      <c r="I79" s="33" t="s">
        <v>83</v>
      </c>
      <c r="J79" s="23"/>
      <c r="K79" t="s">
        <v>76</v>
      </c>
    </row>
    <row r="80" spans="1:11" ht="15.75" thickBot="1" x14ac:dyDescent="0.3"/>
    <row r="81" spans="1:12" ht="15.75" thickBot="1" x14ac:dyDescent="0.3">
      <c r="A81" s="1"/>
      <c r="I81" s="1" t="s">
        <v>89</v>
      </c>
      <c r="J81" s="31">
        <f>J75*10+J79</f>
        <v>0</v>
      </c>
      <c r="K81" s="10" t="s">
        <v>76</v>
      </c>
      <c r="L81" s="10"/>
    </row>
    <row r="82" spans="1:12" x14ac:dyDescent="0.25">
      <c r="A82" s="1"/>
    </row>
    <row r="83" spans="1:12" x14ac:dyDescent="0.25">
      <c r="A83" s="1"/>
    </row>
    <row r="84" spans="1:12" x14ac:dyDescent="0.25">
      <c r="A84" s="1" t="s">
        <v>88</v>
      </c>
    </row>
    <row r="85" spans="1:12" x14ac:dyDescent="0.25">
      <c r="A85" s="1"/>
    </row>
    <row r="86" spans="1:12" x14ac:dyDescent="0.25">
      <c r="A86" s="1"/>
      <c r="B86" s="10" t="s">
        <v>71</v>
      </c>
      <c r="C86" s="30"/>
      <c r="D86" s="10"/>
      <c r="E86" s="10"/>
      <c r="F86" s="10"/>
      <c r="G86" s="10"/>
      <c r="H86" s="10"/>
      <c r="I86" s="10"/>
    </row>
    <row r="88" spans="1:12" x14ac:dyDescent="0.25">
      <c r="I88" t="s">
        <v>77</v>
      </c>
      <c r="J88" s="7">
        <f>D48</f>
        <v>0</v>
      </c>
      <c r="K88" t="s">
        <v>60</v>
      </c>
    </row>
    <row r="90" spans="1:12" x14ac:dyDescent="0.25">
      <c r="I90" s="33" t="s">
        <v>79</v>
      </c>
      <c r="J90" s="29">
        <f>D66</f>
        <v>0</v>
      </c>
      <c r="K90" t="s">
        <v>60</v>
      </c>
    </row>
    <row r="91" spans="1:12" ht="15.75" thickBot="1" x14ac:dyDescent="0.3"/>
    <row r="92" spans="1:12" ht="15.75" thickBot="1" x14ac:dyDescent="0.3">
      <c r="I92" s="1" t="s">
        <v>89</v>
      </c>
      <c r="J92" s="31">
        <f>J88+J90</f>
        <v>0</v>
      </c>
      <c r="K92" s="10" t="s">
        <v>60</v>
      </c>
      <c r="L92" s="10"/>
    </row>
  </sheetData>
  <sheetProtection password="94E0" sheet="1" objects="1" scenarios="1" selectLockedCells="1"/>
  <mergeCells count="2">
    <mergeCell ref="C8:E8"/>
    <mergeCell ref="C9:E9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rowBreaks count="2" manualBreakCount="2">
    <brk id="50" max="16383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Maßnahmen nach Nr. 1, 2 oder 3</vt:lpstr>
      <vt:lpstr>Maßnahmen nach Nr. 4</vt:lpstr>
      <vt:lpstr>'Maßnahmen nach Nr. 1, 2 oder 3'!Druckbereich</vt:lpstr>
      <vt:lpstr>'Maßnahmen nach Nr. 4'!Druckbereich</vt:lpstr>
      <vt:lpstr>'Maßnahmen nach Nr. 1, 2 oder 3'!Drucktitel</vt:lpstr>
      <vt:lpstr>'Maßnahmen nach Nr. 4'!Drucktitel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Walter, Johannes</dc:creator>
  <cp:lastModifiedBy>Nina Krampitz</cp:lastModifiedBy>
  <cp:lastPrinted>2017-06-06T08:00:04Z</cp:lastPrinted>
  <dcterms:created xsi:type="dcterms:W3CDTF">2016-12-20T07:28:46Z</dcterms:created>
  <dcterms:modified xsi:type="dcterms:W3CDTF">2017-06-13T12:42:09Z</dcterms:modified>
</cp:coreProperties>
</file>