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showInkAnnotation="0"/>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02C58739-C551-4AB3-A65C-BCC094F3E4FF}" xr6:coauthVersionLast="36" xr6:coauthVersionMax="36" xr10:uidLastSave="{00000000-0000-0000-0000-000000000000}"/>
  <bookViews>
    <workbookView xWindow="0" yWindow="0" windowWidth="23160" windowHeight="11640" tabRatio="757" firstSheet="1" activeTab="11"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AG-Anteil an SV " sheetId="26" state="hidden" r:id="rId6"/>
    <sheet name="Fremdleistungen FuE" sheetId="12" r:id="rId7"/>
    <sheet name="Materialausgaben FuE" sheetId="13" r:id="rId8"/>
    <sheet name="Sonst. Ausgaben FuE" sheetId="14" r:id="rId9"/>
    <sheet name="Berechnung Afa" sheetId="25" r:id="rId10"/>
    <sheet name="Sonstige Ausg. Markt" sheetId="11" r:id="rId11"/>
    <sheet name="Ermittlung Gesamtausgaben " sheetId="20" r:id="rId12"/>
    <sheet name="Tabelle2" sheetId="28" state="hidden" r:id="rId13"/>
    <sheet name="Tabelle1" sheetId="27" state="hidden" r:id="rId14"/>
  </sheets>
  <definedNames>
    <definedName name="_xlnm.Print_Area" localSheetId="3">'Aufteilung PM auf AP'!$A$1:$W$45</definedName>
    <definedName name="_xlnm.Print_Area" localSheetId="9">'Berechnung Afa'!$A$1:$H$27</definedName>
    <definedName name="_xlnm.Print_Area" localSheetId="11">'Ermittlung Gesamtausgaben '!$A$1:$H$40</definedName>
    <definedName name="_xlnm.Print_Area" localSheetId="4">'Ermittlung Personalausgaben '!$A$1:$AG$57</definedName>
    <definedName name="_xlnm.Print_Area" localSheetId="6">'Fremdleistungen FuE'!$A$1:$K$37</definedName>
    <definedName name="_xlnm.Print_Area" localSheetId="7">'Materialausgaben FuE'!$A$1:$L$38</definedName>
    <definedName name="_xlnm.Print_Area" localSheetId="1">'Planung der Arbeitspakete'!$A$1:$G$31</definedName>
    <definedName name="_xlnm.Print_Area" localSheetId="8">'Sonst. Ausgaben FuE'!$A$1:$L$36</definedName>
    <definedName name="_xlnm.Print_Area" localSheetId="10">'Sonstige Ausg. Markt'!$A$1:$G$36</definedName>
    <definedName name="_xlnm.Print_Titles" localSheetId="2">'Planung der Personenmonate'!$A:$D,'Planung der Personenmonate'!$4:$7</definedName>
    <definedName name="Text2" localSheetId="2">'Planung der Personenmonate'!$B$12</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S43" i="21" l="1"/>
  <c r="R43" i="21"/>
  <c r="Q43" i="21"/>
  <c r="P43" i="21"/>
  <c r="O43" i="21"/>
  <c r="N43" i="21"/>
  <c r="M43" i="21"/>
  <c r="L43" i="21"/>
  <c r="K43" i="21"/>
  <c r="J43" i="21"/>
  <c r="I43" i="21"/>
  <c r="H43" i="21"/>
  <c r="G43" i="21"/>
  <c r="F43" i="21"/>
  <c r="E43" i="21"/>
  <c r="A41" i="1" l="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D9" i="24"/>
  <c r="D5" i="24"/>
  <c r="D4" i="24"/>
  <c r="D3" i="24"/>
  <c r="M42" i="3" l="1"/>
  <c r="O42" i="3" s="1"/>
  <c r="N42" i="3" s="1"/>
  <c r="M41" i="3"/>
  <c r="O41" i="3" s="1"/>
  <c r="N41" i="3" s="1"/>
  <c r="M40" i="3"/>
  <c r="O40" i="3" s="1"/>
  <c r="N40" i="3" s="1"/>
  <c r="M39" i="3"/>
  <c r="O39" i="3" s="1"/>
  <c r="N39" i="3" s="1"/>
  <c r="M38" i="3"/>
  <c r="O38" i="3" s="1"/>
  <c r="N38" i="3" s="1"/>
  <c r="M37" i="3"/>
  <c r="O37" i="3" s="1"/>
  <c r="N37" i="3" s="1"/>
  <c r="M36" i="3"/>
  <c r="O36" i="3" s="1"/>
  <c r="N36" i="3" s="1"/>
  <c r="M35" i="3"/>
  <c r="O35" i="3" s="1"/>
  <c r="N35" i="3" s="1"/>
  <c r="M34" i="3"/>
  <c r="O34" i="3" s="1"/>
  <c r="N34" i="3" s="1"/>
  <c r="M33" i="3"/>
  <c r="O33" i="3" s="1"/>
  <c r="N33" i="3" s="1"/>
  <c r="M32" i="3"/>
  <c r="O32" i="3" s="1"/>
  <c r="N32" i="3" s="1"/>
  <c r="M31" i="3"/>
  <c r="O31" i="3" s="1"/>
  <c r="N31" i="3" s="1"/>
  <c r="M30" i="3"/>
  <c r="O30" i="3" s="1"/>
  <c r="N30" i="3" s="1"/>
  <c r="M29" i="3"/>
  <c r="O29" i="3" s="1"/>
  <c r="N29" i="3" s="1"/>
  <c r="M28" i="3"/>
  <c r="O28" i="3" s="1"/>
  <c r="N28" i="3" s="1"/>
  <c r="M27" i="3"/>
  <c r="O27" i="3" s="1"/>
  <c r="N27" i="3" s="1"/>
  <c r="M26" i="3"/>
  <c r="O26" i="3" s="1"/>
  <c r="N26" i="3" s="1"/>
  <c r="M25" i="3"/>
  <c r="O25" i="3" s="1"/>
  <c r="N25" i="3" s="1"/>
  <c r="M24" i="3"/>
  <c r="O24" i="3" s="1"/>
  <c r="N24" i="3" s="1"/>
  <c r="M23" i="3"/>
  <c r="O23" i="3" s="1"/>
  <c r="N23" i="3" s="1"/>
  <c r="M22" i="3"/>
  <c r="O22" i="3" s="1"/>
  <c r="N22" i="3" s="1"/>
  <c r="M21" i="3"/>
  <c r="O21" i="3" s="1"/>
  <c r="N21" i="3" s="1"/>
  <c r="M20" i="3"/>
  <c r="O20" i="3" s="1"/>
  <c r="N20" i="3" s="1"/>
  <c r="M19" i="3"/>
  <c r="O19" i="3" s="1"/>
  <c r="N19" i="3" s="1"/>
  <c r="M18" i="3"/>
  <c r="O18" i="3" s="1"/>
  <c r="N18" i="3" s="1"/>
  <c r="M17" i="3"/>
  <c r="O17" i="3" s="1"/>
  <c r="N17" i="3" s="1"/>
  <c r="M16" i="3"/>
  <c r="AG16" i="3" s="1"/>
  <c r="AF16" i="3" s="1"/>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M15" i="3" s="1"/>
  <c r="O15" i="3" s="1"/>
  <c r="N15" i="3" s="1"/>
  <c r="K14" i="3"/>
  <c r="M14" i="3" s="1"/>
  <c r="O14" i="3" s="1"/>
  <c r="N14" i="3" s="1"/>
  <c r="K13" i="3"/>
  <c r="M13" i="3" s="1"/>
  <c r="O13" i="3" s="1"/>
  <c r="N13" i="3" s="1"/>
  <c r="F42" i="1"/>
  <c r="E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A13" i="19"/>
  <c r="AE38" i="3" l="1"/>
  <c r="AD38" i="3" s="1"/>
  <c r="AE39" i="3"/>
  <c r="AD39" i="3" s="1"/>
  <c r="AG20" i="3"/>
  <c r="AF20" i="3" s="1"/>
  <c r="AE21" i="3"/>
  <c r="AD21" i="3" s="1"/>
  <c r="AG21" i="3"/>
  <c r="AF21" i="3" s="1"/>
  <c r="AE23" i="3"/>
  <c r="AD23" i="3" s="1"/>
  <c r="AG28" i="3"/>
  <c r="AF28" i="3" s="1"/>
  <c r="AE29" i="3"/>
  <c r="AD29" i="3" s="1"/>
  <c r="AG29" i="3"/>
  <c r="AF29" i="3" s="1"/>
  <c r="AE31" i="3"/>
  <c r="AD31" i="3" s="1"/>
  <c r="AG36" i="3"/>
  <c r="AF36" i="3" s="1"/>
  <c r="AE37" i="3"/>
  <c r="AD37" i="3" s="1"/>
  <c r="AG37" i="3"/>
  <c r="AF37" i="3" s="1"/>
  <c r="AC34" i="3"/>
  <c r="AB34" i="3" s="1"/>
  <c r="AC16" i="3"/>
  <c r="AB16" i="3" s="1"/>
  <c r="AC24" i="3"/>
  <c r="AB24" i="3" s="1"/>
  <c r="AC32" i="3"/>
  <c r="AB32" i="3" s="1"/>
  <c r="AC40" i="3"/>
  <c r="AB40" i="3" s="1"/>
  <c r="AG18" i="3"/>
  <c r="AF18" i="3" s="1"/>
  <c r="AG26" i="3"/>
  <c r="AF26" i="3" s="1"/>
  <c r="AG34" i="3"/>
  <c r="AF34" i="3" s="1"/>
  <c r="AG42" i="3"/>
  <c r="AF42" i="3" s="1"/>
  <c r="AC17" i="3"/>
  <c r="AB17" i="3" s="1"/>
  <c r="AC25" i="3"/>
  <c r="AB25" i="3" s="1"/>
  <c r="AC33" i="3"/>
  <c r="AB33" i="3" s="1"/>
  <c r="AC41" i="3"/>
  <c r="AB41" i="3" s="1"/>
  <c r="AE22" i="3"/>
  <c r="AD22" i="3" s="1"/>
  <c r="AE30" i="3"/>
  <c r="AD30" i="3" s="1"/>
  <c r="AG19" i="3"/>
  <c r="AF19" i="3" s="1"/>
  <c r="AG27" i="3"/>
  <c r="AF27" i="3" s="1"/>
  <c r="AG35" i="3"/>
  <c r="AF35" i="3" s="1"/>
  <c r="AC42" i="3"/>
  <c r="AB42" i="3" s="1"/>
  <c r="AC18" i="3"/>
  <c r="AB18" i="3" s="1"/>
  <c r="O16" i="3"/>
  <c r="N16" i="3" s="1"/>
  <c r="AC20" i="3"/>
  <c r="AB20" i="3" s="1"/>
  <c r="AC28" i="3"/>
  <c r="AB28" i="3" s="1"/>
  <c r="AC36" i="3"/>
  <c r="AB36" i="3" s="1"/>
  <c r="AE17" i="3"/>
  <c r="AD17" i="3" s="1"/>
  <c r="AE25" i="3"/>
  <c r="AD25" i="3" s="1"/>
  <c r="AE33" i="3"/>
  <c r="AD33" i="3" s="1"/>
  <c r="AE41" i="3"/>
  <c r="AD41" i="3" s="1"/>
  <c r="AG22" i="3"/>
  <c r="AF22" i="3" s="1"/>
  <c r="AG30" i="3"/>
  <c r="AF30" i="3" s="1"/>
  <c r="AG38" i="3"/>
  <c r="AF38" i="3" s="1"/>
  <c r="AC19" i="3"/>
  <c r="AB19" i="3" s="1"/>
  <c r="AC35" i="3"/>
  <c r="AB35" i="3" s="1"/>
  <c r="AE16" i="3"/>
  <c r="AD16" i="3" s="1"/>
  <c r="AE32" i="3"/>
  <c r="AD32" i="3" s="1"/>
  <c r="AC21" i="3"/>
  <c r="AB21" i="3" s="1"/>
  <c r="AC29" i="3"/>
  <c r="AB29" i="3" s="1"/>
  <c r="AC37" i="3"/>
  <c r="AB37" i="3" s="1"/>
  <c r="AE18" i="3"/>
  <c r="AD18" i="3" s="1"/>
  <c r="AE26" i="3"/>
  <c r="AD26" i="3" s="1"/>
  <c r="AE34" i="3"/>
  <c r="AD34" i="3" s="1"/>
  <c r="AE42" i="3"/>
  <c r="AD42" i="3" s="1"/>
  <c r="AG23" i="3"/>
  <c r="AF23" i="3" s="1"/>
  <c r="AG31" i="3"/>
  <c r="AF31" i="3" s="1"/>
  <c r="AG39" i="3"/>
  <c r="AF39" i="3" s="1"/>
  <c r="AC26" i="3"/>
  <c r="AB26" i="3" s="1"/>
  <c r="AC22" i="3"/>
  <c r="AB22" i="3" s="1"/>
  <c r="AC30" i="3"/>
  <c r="AB30" i="3" s="1"/>
  <c r="AC38" i="3"/>
  <c r="AB38" i="3" s="1"/>
  <c r="AE19" i="3"/>
  <c r="AD19" i="3" s="1"/>
  <c r="AE27" i="3"/>
  <c r="AD27" i="3" s="1"/>
  <c r="AE35" i="3"/>
  <c r="AD35" i="3" s="1"/>
  <c r="AG24" i="3"/>
  <c r="AF24" i="3" s="1"/>
  <c r="AG32" i="3"/>
  <c r="AF32" i="3" s="1"/>
  <c r="AG40" i="3"/>
  <c r="AF40" i="3" s="1"/>
  <c r="AC27" i="3"/>
  <c r="AB27" i="3" s="1"/>
  <c r="AE24" i="3"/>
  <c r="AD24" i="3" s="1"/>
  <c r="AE40" i="3"/>
  <c r="AD40" i="3" s="1"/>
  <c r="AC23" i="3"/>
  <c r="AB23" i="3" s="1"/>
  <c r="AC31" i="3"/>
  <c r="AB31" i="3" s="1"/>
  <c r="AC39" i="3"/>
  <c r="AB39" i="3" s="1"/>
  <c r="AE20" i="3"/>
  <c r="AD20" i="3" s="1"/>
  <c r="AE28" i="3"/>
  <c r="AD28" i="3" s="1"/>
  <c r="AE36" i="3"/>
  <c r="AD36" i="3" s="1"/>
  <c r="AG17" i="3"/>
  <c r="AF17" i="3" s="1"/>
  <c r="AG25" i="3"/>
  <c r="AF25" i="3" s="1"/>
  <c r="AG33" i="3"/>
  <c r="AF33" i="3" s="1"/>
  <c r="AG41" i="3"/>
  <c r="AF41" i="3" s="1"/>
  <c r="AH13" i="3"/>
  <c r="AI13" i="3" s="1"/>
  <c r="I14" i="3" l="1"/>
  <c r="H40" i="26" l="1"/>
  <c r="I40" i="26"/>
  <c r="B4" i="26" l="1"/>
  <c r="C4" i="26"/>
  <c r="E4" i="26"/>
  <c r="B5" i="26"/>
  <c r="C5" i="26"/>
  <c r="E5" i="26"/>
  <c r="B6" i="26"/>
  <c r="C6" i="26"/>
  <c r="E6" i="26"/>
  <c r="B7" i="26"/>
  <c r="C7" i="26"/>
  <c r="E7" i="26"/>
  <c r="B8" i="26"/>
  <c r="C8" i="26"/>
  <c r="E8" i="26"/>
  <c r="B9" i="26"/>
  <c r="C9" i="26"/>
  <c r="E9" i="26"/>
  <c r="B10" i="26"/>
  <c r="C10" i="26"/>
  <c r="E10" i="26"/>
  <c r="B11" i="26"/>
  <c r="C11" i="26"/>
  <c r="E11" i="26"/>
  <c r="B12" i="26"/>
  <c r="C12" i="26"/>
  <c r="E12" i="26"/>
  <c r="B13" i="26"/>
  <c r="C13" i="26"/>
  <c r="E13" i="26"/>
  <c r="B14" i="26"/>
  <c r="C14" i="26"/>
  <c r="E14" i="26"/>
  <c r="B15" i="26"/>
  <c r="C15" i="26"/>
  <c r="E15" i="26"/>
  <c r="B16" i="26"/>
  <c r="C16" i="26"/>
  <c r="E16" i="26"/>
  <c r="B17" i="26"/>
  <c r="C17" i="26"/>
  <c r="E17" i="26"/>
  <c r="B18" i="26"/>
  <c r="C18" i="26"/>
  <c r="E18" i="26"/>
  <c r="B19" i="26"/>
  <c r="C19" i="26"/>
  <c r="E19" i="26"/>
  <c r="B20" i="26"/>
  <c r="C20" i="26"/>
  <c r="E20" i="26"/>
  <c r="B21" i="26"/>
  <c r="C21" i="26"/>
  <c r="E21" i="26"/>
  <c r="B22" i="26"/>
  <c r="C22" i="26"/>
  <c r="E22" i="26"/>
  <c r="B23" i="26"/>
  <c r="C23" i="26"/>
  <c r="E23" i="26"/>
  <c r="B24" i="26"/>
  <c r="C24" i="26"/>
  <c r="E24" i="26"/>
  <c r="B25" i="26"/>
  <c r="C25" i="26"/>
  <c r="E25" i="26"/>
  <c r="B26" i="26"/>
  <c r="C26" i="26"/>
  <c r="E26" i="26"/>
  <c r="B27" i="26"/>
  <c r="C27" i="26"/>
  <c r="E27" i="26"/>
  <c r="B28" i="26"/>
  <c r="C28" i="26"/>
  <c r="E28" i="26"/>
  <c r="B29" i="26"/>
  <c r="C29" i="26"/>
  <c r="E29" i="26"/>
  <c r="B30" i="26"/>
  <c r="C30" i="26"/>
  <c r="E30" i="26"/>
  <c r="B31" i="26"/>
  <c r="C31" i="26"/>
  <c r="E31" i="26"/>
  <c r="B32" i="26"/>
  <c r="C32" i="26"/>
  <c r="E32" i="26"/>
  <c r="C3" i="26"/>
  <c r="E3" i="26"/>
  <c r="B3" i="26"/>
  <c r="I13" i="3"/>
  <c r="D3" i="26" s="1"/>
  <c r="F4"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D4" i="26"/>
  <c r="I15" i="3"/>
  <c r="D5" i="26" s="1"/>
  <c r="I16" i="3"/>
  <c r="D6" i="26" s="1"/>
  <c r="I17" i="3"/>
  <c r="D7" i="26" s="1"/>
  <c r="I18" i="3"/>
  <c r="D8" i="26" s="1"/>
  <c r="I19" i="3"/>
  <c r="D9" i="26" s="1"/>
  <c r="I20" i="3"/>
  <c r="D10" i="26" s="1"/>
  <c r="I21" i="3"/>
  <c r="D11" i="26" s="1"/>
  <c r="I22" i="3"/>
  <c r="D12" i="26" s="1"/>
  <c r="I23" i="3"/>
  <c r="D13" i="26" s="1"/>
  <c r="I24" i="3"/>
  <c r="D14" i="26" s="1"/>
  <c r="I25" i="3"/>
  <c r="D15" i="26" s="1"/>
  <c r="I26" i="3"/>
  <c r="D16" i="26" s="1"/>
  <c r="I27" i="3"/>
  <c r="D17" i="26" s="1"/>
  <c r="I28" i="3"/>
  <c r="D18" i="26" s="1"/>
  <c r="I29" i="3"/>
  <c r="D19" i="26" s="1"/>
  <c r="I30" i="3"/>
  <c r="D20" i="26" s="1"/>
  <c r="I31" i="3"/>
  <c r="D21" i="26" s="1"/>
  <c r="I32" i="3"/>
  <c r="D22" i="26" s="1"/>
  <c r="I33" i="3"/>
  <c r="D23" i="26" s="1"/>
  <c r="I34" i="3"/>
  <c r="D24" i="26" s="1"/>
  <c r="I35" i="3"/>
  <c r="D25" i="26" s="1"/>
  <c r="I36" i="3"/>
  <c r="D26" i="26" s="1"/>
  <c r="I37" i="3"/>
  <c r="D27" i="26" s="1"/>
  <c r="I38" i="3"/>
  <c r="D28" i="26" s="1"/>
  <c r="I39" i="3"/>
  <c r="D29" i="26" s="1"/>
  <c r="I40" i="3"/>
  <c r="D30" i="26" s="1"/>
  <c r="I41" i="3"/>
  <c r="D31" i="26" s="1"/>
  <c r="I42" i="3"/>
  <c r="D32" i="26" s="1"/>
  <c r="F3" i="26" l="1"/>
  <c r="F5" i="26"/>
  <c r="F33" i="26" l="1"/>
  <c r="E4" i="3" l="1"/>
  <c r="D4" i="21"/>
  <c r="E12" i="21" l="1"/>
  <c r="F12" i="21"/>
  <c r="G12" i="21"/>
  <c r="D6" i="24"/>
  <c r="H12" i="21" s="1"/>
  <c r="D7" i="24"/>
  <c r="I12" i="21" s="1"/>
  <c r="D8" i="24"/>
  <c r="J12" i="21" s="1"/>
  <c r="K12" i="21"/>
  <c r="D10" i="24"/>
  <c r="L12" i="21" s="1"/>
  <c r="D11" i="24"/>
  <c r="M12" i="21" s="1"/>
  <c r="D12" i="24"/>
  <c r="N12" i="21" s="1"/>
  <c r="D13" i="24"/>
  <c r="O12" i="21" s="1"/>
  <c r="D12" i="1"/>
  <c r="J9" i="14"/>
  <c r="K9" i="14" s="1"/>
  <c r="L9" i="14" s="1"/>
  <c r="E9" i="14" s="1"/>
  <c r="J10" i="14"/>
  <c r="K10" i="14" s="1"/>
  <c r="L10" i="14" s="1"/>
  <c r="E10" i="14" s="1"/>
  <c r="J11" i="14"/>
  <c r="K11" i="14" s="1"/>
  <c r="L11" i="14" s="1"/>
  <c r="E11" i="14" s="1"/>
  <c r="J12" i="14"/>
  <c r="K12" i="14" s="1"/>
  <c r="L12" i="14" s="1"/>
  <c r="J13" i="14"/>
  <c r="K13" i="14" s="1"/>
  <c r="L13" i="14" s="1"/>
  <c r="E13" i="14" s="1"/>
  <c r="J14" i="14"/>
  <c r="K14" i="14" s="1"/>
  <c r="L14" i="14" s="1"/>
  <c r="E14" i="14" s="1"/>
  <c r="J15" i="14"/>
  <c r="K15" i="14" s="1"/>
  <c r="L15" i="14" s="1"/>
  <c r="E15" i="14" s="1"/>
  <c r="J11" i="12"/>
  <c r="K11" i="12" s="1"/>
  <c r="L11" i="12" s="1"/>
  <c r="J12" i="12"/>
  <c r="K12" i="12" s="1"/>
  <c r="L12" i="12" s="1"/>
  <c r="J13" i="12"/>
  <c r="K13" i="12" s="1"/>
  <c r="L13" i="12" s="1"/>
  <c r="J14" i="12"/>
  <c r="K14" i="12" s="1"/>
  <c r="L14" i="12" s="1"/>
  <c r="J15" i="12"/>
  <c r="K15" i="12" s="1"/>
  <c r="L15" i="12" s="1"/>
  <c r="J16" i="12"/>
  <c r="K16" i="12" s="1"/>
  <c r="L16" i="12" s="1"/>
  <c r="J17" i="12"/>
  <c r="K17" i="12" s="1"/>
  <c r="L17" i="12" s="1"/>
  <c r="J18" i="12"/>
  <c r="K18" i="12" s="1"/>
  <c r="L18" i="12" s="1"/>
  <c r="J19" i="12"/>
  <c r="K19" i="12" s="1"/>
  <c r="L19" i="12" s="1"/>
  <c r="J20" i="12"/>
  <c r="K20" i="12" s="1"/>
  <c r="L20" i="12" s="1"/>
  <c r="D40" i="1"/>
  <c r="D41" i="21" s="1"/>
  <c r="T41" i="21" s="1"/>
  <c r="D39" i="1"/>
  <c r="D40" i="21" s="1"/>
  <c r="T40" i="21" s="1"/>
  <c r="D38" i="1"/>
  <c r="D39" i="21" s="1"/>
  <c r="T39" i="21" s="1"/>
  <c r="D37" i="1"/>
  <c r="D38" i="21" s="1"/>
  <c r="T38" i="21" s="1"/>
  <c r="D36" i="1"/>
  <c r="D37" i="21" s="1"/>
  <c r="T37" i="21" s="1"/>
  <c r="D35" i="1"/>
  <c r="D36" i="21" s="1"/>
  <c r="D34" i="1"/>
  <c r="D35" i="21" s="1"/>
  <c r="T35" i="21" s="1"/>
  <c r="D33" i="1"/>
  <c r="D34" i="21" s="1"/>
  <c r="T34" i="21" s="1"/>
  <c r="D32" i="1"/>
  <c r="D33" i="21" s="1"/>
  <c r="T33" i="21" s="1"/>
  <c r="D31" i="1"/>
  <c r="D32" i="21" s="1"/>
  <c r="T32" i="21" s="1"/>
  <c r="D30" i="1"/>
  <c r="D31" i="21" s="1"/>
  <c r="T31" i="21" s="1"/>
  <c r="D29" i="1"/>
  <c r="D30" i="21" s="1"/>
  <c r="D28" i="1"/>
  <c r="D29" i="21" s="1"/>
  <c r="T29" i="21" s="1"/>
  <c r="D27" i="1"/>
  <c r="D28" i="21" s="1"/>
  <c r="D26" i="1"/>
  <c r="D27" i="21" s="1"/>
  <c r="T27" i="21" s="1"/>
  <c r="D25" i="1"/>
  <c r="D26" i="21" s="1"/>
  <c r="T26" i="21" s="1"/>
  <c r="D24" i="1"/>
  <c r="D25" i="21" s="1"/>
  <c r="T25" i="21" s="1"/>
  <c r="D23" i="1"/>
  <c r="D24" i="21" s="1"/>
  <c r="T24" i="21" s="1"/>
  <c r="D22" i="1"/>
  <c r="D23" i="21" s="1"/>
  <c r="T23" i="21" s="1"/>
  <c r="D21" i="1"/>
  <c r="D22" i="21" s="1"/>
  <c r="T22" i="21" s="1"/>
  <c r="D20" i="1"/>
  <c r="D21" i="21" s="1"/>
  <c r="D19" i="1"/>
  <c r="D20" i="21" s="1"/>
  <c r="D18" i="1"/>
  <c r="D19" i="21" s="1"/>
  <c r="T19" i="21" s="1"/>
  <c r="D17" i="1"/>
  <c r="D18" i="21" s="1"/>
  <c r="D16" i="1"/>
  <c r="D17" i="21" s="1"/>
  <c r="D15" i="1"/>
  <c r="D16" i="21" s="1"/>
  <c r="T16" i="21" s="1"/>
  <c r="D14" i="1"/>
  <c r="D15" i="21" s="1"/>
  <c r="T15" i="21" s="1"/>
  <c r="D13" i="1"/>
  <c r="D14" i="21" s="1"/>
  <c r="T14" i="21" s="1"/>
  <c r="J21" i="12"/>
  <c r="K21" i="12" s="1"/>
  <c r="L21" i="12" s="1"/>
  <c r="J22" i="12"/>
  <c r="K22" i="12" s="1"/>
  <c r="L22" i="12" s="1"/>
  <c r="J23" i="12"/>
  <c r="K23" i="12" s="1"/>
  <c r="L23" i="12" s="1"/>
  <c r="J24" i="12"/>
  <c r="K24" i="12" s="1"/>
  <c r="L24" i="12" s="1"/>
  <c r="J25" i="12"/>
  <c r="K25" i="12" s="1"/>
  <c r="L25" i="12" s="1"/>
  <c r="J26" i="12"/>
  <c r="K26" i="12" s="1"/>
  <c r="L26" i="12" s="1"/>
  <c r="J27" i="12"/>
  <c r="K27" i="12" s="1"/>
  <c r="L27" i="12" s="1"/>
  <c r="J28" i="12"/>
  <c r="K28" i="12" s="1"/>
  <c r="L28" i="12" s="1"/>
  <c r="J29" i="12"/>
  <c r="K29" i="12" s="1"/>
  <c r="L29" i="12" s="1"/>
  <c r="J10" i="12"/>
  <c r="F30" i="11"/>
  <c r="D27" i="20" s="1"/>
  <c r="E50" i="26" s="1"/>
  <c r="A14" i="21"/>
  <c r="A14" i="3" s="1"/>
  <c r="A15" i="21"/>
  <c r="A15" i="3" s="1"/>
  <c r="A17" i="21"/>
  <c r="A17" i="3" s="1"/>
  <c r="A18" i="21"/>
  <c r="A18" i="3" s="1"/>
  <c r="A20" i="21"/>
  <c r="A20" i="3" s="1"/>
  <c r="A21" i="21"/>
  <c r="A21" i="3" s="1"/>
  <c r="A22" i="21"/>
  <c r="A22" i="3" s="1"/>
  <c r="A23" i="21"/>
  <c r="A23" i="3" s="1"/>
  <c r="A24" i="21"/>
  <c r="A24" i="3" s="1"/>
  <c r="A25" i="21"/>
  <c r="A25" i="3" s="1"/>
  <c r="A26" i="21"/>
  <c r="A26" i="3" s="1"/>
  <c r="A28" i="21"/>
  <c r="A28" i="3" s="1"/>
  <c r="A29" i="21"/>
  <c r="A29" i="3" s="1"/>
  <c r="A30" i="21"/>
  <c r="A30" i="3" s="1"/>
  <c r="A31" i="21"/>
  <c r="A31" i="3" s="1"/>
  <c r="A32" i="21"/>
  <c r="A32" i="3" s="1"/>
  <c r="A33" i="21"/>
  <c r="A33" i="3" s="1"/>
  <c r="A34" i="21"/>
  <c r="A34" i="3" s="1"/>
  <c r="A35" i="21"/>
  <c r="A35" i="3" s="1"/>
  <c r="A36" i="21"/>
  <c r="A36" i="3" s="1"/>
  <c r="A37" i="21"/>
  <c r="A37" i="3" s="1"/>
  <c r="A38" i="21"/>
  <c r="A38" i="3" s="1"/>
  <c r="A39" i="21"/>
  <c r="A39" i="3" s="1"/>
  <c r="A40" i="21"/>
  <c r="A40" i="3" s="1"/>
  <c r="A41" i="21"/>
  <c r="A41" i="3" s="1"/>
  <c r="A42" i="21"/>
  <c r="A42" i="3" s="1"/>
  <c r="A13" i="21"/>
  <c r="A13" i="3" s="1"/>
  <c r="A16" i="21"/>
  <c r="A16" i="3" s="1"/>
  <c r="A19" i="21"/>
  <c r="A19" i="3" s="1"/>
  <c r="A27" i="21"/>
  <c r="A27" i="3" s="1"/>
  <c r="C22" i="21"/>
  <c r="B22" i="3" s="1"/>
  <c r="A12" i="26" s="1"/>
  <c r="C23" i="21"/>
  <c r="B23" i="3" s="1"/>
  <c r="A13" i="26" s="1"/>
  <c r="C24" i="21"/>
  <c r="B24" i="3" s="1"/>
  <c r="A14" i="26" s="1"/>
  <c r="C25" i="21"/>
  <c r="B25" i="3" s="1"/>
  <c r="A15" i="26" s="1"/>
  <c r="C26" i="21"/>
  <c r="B26" i="3" s="1"/>
  <c r="A16" i="26" s="1"/>
  <c r="C27" i="21"/>
  <c r="B27" i="3" s="1"/>
  <c r="A17" i="26" s="1"/>
  <c r="C28" i="21"/>
  <c r="B28" i="3" s="1"/>
  <c r="A18" i="26" s="1"/>
  <c r="C29" i="21"/>
  <c r="B29" i="3" s="1"/>
  <c r="A19" i="26" s="1"/>
  <c r="C30" i="21"/>
  <c r="B30" i="3" s="1"/>
  <c r="A20" i="26" s="1"/>
  <c r="C31" i="21"/>
  <c r="B31" i="3" s="1"/>
  <c r="A21" i="26" s="1"/>
  <c r="C32" i="21"/>
  <c r="B32" i="3" s="1"/>
  <c r="A22" i="26" s="1"/>
  <c r="C33" i="21"/>
  <c r="B33" i="3" s="1"/>
  <c r="A23" i="26" s="1"/>
  <c r="C34" i="21"/>
  <c r="B34" i="3" s="1"/>
  <c r="A24" i="26" s="1"/>
  <c r="C35" i="21"/>
  <c r="B35" i="3" s="1"/>
  <c r="A25" i="26" s="1"/>
  <c r="C36" i="21"/>
  <c r="B36" i="3" s="1"/>
  <c r="A26" i="26" s="1"/>
  <c r="C37" i="21"/>
  <c r="B37" i="3" s="1"/>
  <c r="A27" i="26" s="1"/>
  <c r="C38" i="21"/>
  <c r="B38" i="3" s="1"/>
  <c r="A28" i="26" s="1"/>
  <c r="C39" i="21"/>
  <c r="B39" i="3" s="1"/>
  <c r="A29" i="26" s="1"/>
  <c r="C40" i="21"/>
  <c r="B40" i="3" s="1"/>
  <c r="A30" i="26" s="1"/>
  <c r="C41" i="21"/>
  <c r="B41" i="3" s="1"/>
  <c r="A31" i="26" s="1"/>
  <c r="C42" i="21"/>
  <c r="B42" i="3" s="1"/>
  <c r="A32" i="26" s="1"/>
  <c r="B42" i="21"/>
  <c r="B22" i="21"/>
  <c r="B23" i="21"/>
  <c r="B24" i="21"/>
  <c r="B25" i="21"/>
  <c r="B26" i="21"/>
  <c r="B27" i="21"/>
  <c r="B28" i="21"/>
  <c r="B29" i="21"/>
  <c r="B30" i="21"/>
  <c r="B31" i="21"/>
  <c r="B32" i="21"/>
  <c r="B33" i="21"/>
  <c r="B34" i="21"/>
  <c r="B35" i="21"/>
  <c r="B36" i="21"/>
  <c r="B37" i="21"/>
  <c r="B38" i="21"/>
  <c r="B39" i="21"/>
  <c r="B40" i="21"/>
  <c r="B41" i="21"/>
  <c r="T28" i="21"/>
  <c r="T30" i="21"/>
  <c r="T36" i="21"/>
  <c r="D41"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A4" i="26" s="1"/>
  <c r="C15" i="21"/>
  <c r="B15" i="3" s="1"/>
  <c r="A5" i="26" s="1"/>
  <c r="C16" i="21"/>
  <c r="B16" i="3" s="1"/>
  <c r="A6" i="26" s="1"/>
  <c r="C17" i="21"/>
  <c r="B17" i="3" s="1"/>
  <c r="A7" i="26" s="1"/>
  <c r="C18" i="21"/>
  <c r="B18" i="3" s="1"/>
  <c r="A8" i="26" s="1"/>
  <c r="C19" i="21"/>
  <c r="B19" i="3" s="1"/>
  <c r="A9" i="26" s="1"/>
  <c r="C20" i="21"/>
  <c r="B20" i="3" s="1"/>
  <c r="A10" i="26" s="1"/>
  <c r="C21" i="21"/>
  <c r="B21" i="3" s="1"/>
  <c r="A11" i="26" s="1"/>
  <c r="C4" i="20"/>
  <c r="C4" i="11"/>
  <c r="C4" i="1"/>
  <c r="J25" i="14"/>
  <c r="K25" i="14" s="1"/>
  <c r="L25" i="14" s="1"/>
  <c r="E25" i="14" s="1"/>
  <c r="J26" i="14"/>
  <c r="K26" i="14" s="1"/>
  <c r="L26" i="14" s="1"/>
  <c r="E26" i="14" s="1"/>
  <c r="J27" i="14"/>
  <c r="K27" i="14" s="1"/>
  <c r="L27" i="14" s="1"/>
  <c r="E27" i="14" s="1"/>
  <c r="J28" i="13"/>
  <c r="K28" i="13" s="1"/>
  <c r="L28" i="13" s="1"/>
  <c r="E28" i="13" s="1"/>
  <c r="J26" i="13"/>
  <c r="K26" i="13" s="1"/>
  <c r="L26" i="13" s="1"/>
  <c r="E26" i="13" s="1"/>
  <c r="J27" i="13"/>
  <c r="K27" i="13" s="1"/>
  <c r="L27" i="13" s="1"/>
  <c r="E27" i="13" s="1"/>
  <c r="J25" i="13"/>
  <c r="J18" i="13"/>
  <c r="K18" i="13" s="1"/>
  <c r="L18" i="13" s="1"/>
  <c r="E18" i="13" s="1"/>
  <c r="J19" i="13"/>
  <c r="K19" i="13" s="1"/>
  <c r="L19" i="13" s="1"/>
  <c r="E19" i="13" s="1"/>
  <c r="J20" i="13"/>
  <c r="K20" i="13" s="1"/>
  <c r="L20" i="13" s="1"/>
  <c r="E20" i="13" s="1"/>
  <c r="J21" i="13"/>
  <c r="K21" i="13" s="1"/>
  <c r="L21" i="13" s="1"/>
  <c r="E21" i="13" s="1"/>
  <c r="J19" i="14"/>
  <c r="K19" i="14" s="1"/>
  <c r="L19" i="14" s="1"/>
  <c r="E19" i="14" s="1"/>
  <c r="J20" i="14"/>
  <c r="K20" i="14" s="1"/>
  <c r="L20" i="14" s="1"/>
  <c r="E20" i="14" s="1"/>
  <c r="J21" i="14"/>
  <c r="K21" i="14" s="1"/>
  <c r="L21" i="14" s="1"/>
  <c r="E21" i="14" s="1"/>
  <c r="J24" i="14"/>
  <c r="K24" i="14" s="1"/>
  <c r="L24" i="14" s="1"/>
  <c r="E24" i="14" s="1"/>
  <c r="J28" i="14"/>
  <c r="K28" i="14" s="1"/>
  <c r="L28" i="14" s="1"/>
  <c r="E28" i="14" s="1"/>
  <c r="J23" i="14"/>
  <c r="K23" i="14" s="1"/>
  <c r="L23" i="14" s="1"/>
  <c r="E23" i="14" s="1"/>
  <c r="B14" i="21"/>
  <c r="B13" i="21"/>
  <c r="B17" i="21"/>
  <c r="B18" i="21"/>
  <c r="B19" i="21"/>
  <c r="B20" i="21"/>
  <c r="B21" i="21"/>
  <c r="B16" i="21"/>
  <c r="B15" i="21"/>
  <c r="C4" i="12"/>
  <c r="C13" i="21"/>
  <c r="B13" i="3" s="1"/>
  <c r="A3" i="26" s="1"/>
  <c r="J22" i="14"/>
  <c r="K22" i="14" s="1"/>
  <c r="L22" i="14" s="1"/>
  <c r="E22" i="14" s="1"/>
  <c r="J18" i="14"/>
  <c r="K18" i="14" s="1"/>
  <c r="L18" i="14" s="1"/>
  <c r="E18" i="14" s="1"/>
  <c r="J17" i="14"/>
  <c r="K17" i="14" s="1"/>
  <c r="L17" i="14" s="1"/>
  <c r="E17" i="14" s="1"/>
  <c r="J16" i="14"/>
  <c r="K16" i="14" s="1"/>
  <c r="L16" i="14" s="1"/>
  <c r="E16" i="14" s="1"/>
  <c r="J29" i="13"/>
  <c r="J24" i="13"/>
  <c r="J23" i="13"/>
  <c r="K23" i="13" s="1"/>
  <c r="L23" i="13" s="1"/>
  <c r="E23" i="13" s="1"/>
  <c r="J22" i="13"/>
  <c r="K22" i="13" s="1"/>
  <c r="L22" i="13" s="1"/>
  <c r="E22" i="13" s="1"/>
  <c r="J17" i="13"/>
  <c r="K17" i="13" s="1"/>
  <c r="L17" i="13" s="1"/>
  <c r="E17" i="13" s="1"/>
  <c r="J16" i="13"/>
  <c r="K16" i="13" s="1"/>
  <c r="L16" i="13" s="1"/>
  <c r="E16" i="13" s="1"/>
  <c r="J15" i="13"/>
  <c r="J14" i="13"/>
  <c r="K14" i="13" s="1"/>
  <c r="L14" i="13" s="1"/>
  <c r="E14" i="13" s="1"/>
  <c r="J13" i="13"/>
  <c r="K13" i="13" s="1"/>
  <c r="L13" i="13" s="1"/>
  <c r="E13" i="13" s="1"/>
  <c r="J12" i="13"/>
  <c r="K12" i="13" s="1"/>
  <c r="L12" i="13" s="1"/>
  <c r="E12" i="13" s="1"/>
  <c r="J11" i="13"/>
  <c r="K11" i="13" s="1"/>
  <c r="L11" i="13" s="1"/>
  <c r="E11" i="13" s="1"/>
  <c r="J10" i="13"/>
  <c r="K10" i="13" s="1"/>
  <c r="L10" i="13" s="1"/>
  <c r="E10" i="13" s="1"/>
  <c r="F64" i="21"/>
  <c r="F65" i="21"/>
  <c r="F66" i="21"/>
  <c r="F67" i="21"/>
  <c r="F68" i="21"/>
  <c r="D17" i="24"/>
  <c r="S12" i="21" s="1"/>
  <c r="D16" i="24"/>
  <c r="R12" i="21" s="1"/>
  <c r="D15" i="24"/>
  <c r="Q12" i="21" s="1"/>
  <c r="D14" i="24"/>
  <c r="P12" i="21" s="1"/>
  <c r="E11" i="21"/>
  <c r="I9" i="11" s="1"/>
  <c r="I10" i="11" s="1"/>
  <c r="F11" i="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14" i="19"/>
  <c r="G11" i="21" s="1"/>
  <c r="K25" i="13"/>
  <c r="L25" i="13" s="1"/>
  <c r="E25" i="13" s="1"/>
  <c r="K29" i="13"/>
  <c r="L29" i="13" s="1"/>
  <c r="E29" i="13" s="1"/>
  <c r="K15" i="13"/>
  <c r="L15" i="13" s="1"/>
  <c r="E15" i="13" s="1"/>
  <c r="K24" i="13"/>
  <c r="L24" i="13" s="1"/>
  <c r="E24" i="13" s="1"/>
  <c r="C4" i="14"/>
  <c r="C4" i="13"/>
  <c r="F29" i="14"/>
  <c r="F30" i="13"/>
  <c r="F30" i="12"/>
  <c r="E30" i="11"/>
  <c r="B27" i="20" s="1"/>
  <c r="T18" i="21"/>
  <c r="T17" i="21"/>
  <c r="T20" i="21"/>
  <c r="I11" i="14" l="1"/>
  <c r="H11" i="14"/>
  <c r="I10" i="14"/>
  <c r="H10" i="14"/>
  <c r="B13" i="20"/>
  <c r="I9" i="14"/>
  <c r="H9" i="14"/>
  <c r="I20" i="14"/>
  <c r="H20" i="14"/>
  <c r="H22" i="14"/>
  <c r="I22" i="14"/>
  <c r="I19" i="14"/>
  <c r="H19" i="14"/>
  <c r="I27" i="14"/>
  <c r="H27" i="14"/>
  <c r="I26" i="14"/>
  <c r="H26" i="14"/>
  <c r="I25" i="14"/>
  <c r="H25" i="14"/>
  <c r="I16" i="14"/>
  <c r="H16" i="14"/>
  <c r="I28" i="14"/>
  <c r="H28" i="14"/>
  <c r="I15" i="14"/>
  <c r="H15" i="14"/>
  <c r="I23" i="14"/>
  <c r="H23" i="14"/>
  <c r="I17" i="14"/>
  <c r="H17" i="14"/>
  <c r="I24" i="14"/>
  <c r="H24" i="14"/>
  <c r="I14" i="14"/>
  <c r="H14" i="14"/>
  <c r="I18" i="14"/>
  <c r="H18" i="14"/>
  <c r="H21" i="14"/>
  <c r="I21" i="14"/>
  <c r="H13" i="14"/>
  <c r="I13" i="14"/>
  <c r="B20" i="20"/>
  <c r="B12" i="20"/>
  <c r="C27" i="20"/>
  <c r="D50" i="26" s="1"/>
  <c r="E12" i="14"/>
  <c r="B21" i="20" s="1"/>
  <c r="I21" i="13"/>
  <c r="H21" i="13"/>
  <c r="I13" i="13"/>
  <c r="H13" i="13"/>
  <c r="I16" i="13"/>
  <c r="H16" i="13"/>
  <c r="H15" i="13"/>
  <c r="I15" i="13"/>
  <c r="I23" i="13"/>
  <c r="H23" i="13"/>
  <c r="H22" i="13"/>
  <c r="I22" i="13"/>
  <c r="I25" i="13"/>
  <c r="H25" i="13"/>
  <c r="I28" i="13"/>
  <c r="H28" i="13"/>
  <c r="I19" i="13"/>
  <c r="H19" i="13"/>
  <c r="I11" i="13"/>
  <c r="H11" i="13"/>
  <c r="I18" i="13"/>
  <c r="H18" i="13"/>
  <c r="I29" i="13"/>
  <c r="H29" i="13"/>
  <c r="I20" i="13"/>
  <c r="H20" i="13"/>
  <c r="I14" i="13"/>
  <c r="H14" i="13"/>
  <c r="I24" i="13"/>
  <c r="H24" i="13"/>
  <c r="I27" i="13"/>
  <c r="H27" i="13"/>
  <c r="I17" i="13"/>
  <c r="H17" i="13"/>
  <c r="I26" i="13"/>
  <c r="H26" i="13"/>
  <c r="H10" i="13"/>
  <c r="I10" i="13"/>
  <c r="H12" i="13"/>
  <c r="I12" i="13"/>
  <c r="K10" i="12"/>
  <c r="L10" i="12" s="1"/>
  <c r="E10" i="12" s="1"/>
  <c r="U13" i="21"/>
  <c r="D13" i="21"/>
  <c r="D42" i="1"/>
  <c r="O8" i="14"/>
  <c r="O9" i="14" s="1"/>
  <c r="N10" i="12"/>
  <c r="N11" i="12" s="1"/>
  <c r="E29" i="12"/>
  <c r="E25" i="12"/>
  <c r="E18" i="12"/>
  <c r="E24" i="12"/>
  <c r="E17" i="12"/>
  <c r="E27" i="12"/>
  <c r="E23" i="12"/>
  <c r="E20" i="12"/>
  <c r="E12" i="12"/>
  <c r="E21" i="12"/>
  <c r="E14" i="12"/>
  <c r="E28" i="12"/>
  <c r="E13" i="12"/>
  <c r="E16" i="12"/>
  <c r="E26" i="12"/>
  <c r="E22" i="12"/>
  <c r="E19" i="12"/>
  <c r="E15" i="12"/>
  <c r="E11" i="12"/>
  <c r="C50" i="26"/>
  <c r="O9" i="13"/>
  <c r="O10" i="13" s="1"/>
  <c r="AH38" i="3"/>
  <c r="AK38" i="3" s="1"/>
  <c r="AH30" i="3"/>
  <c r="AV30" i="3" s="1"/>
  <c r="AH25" i="3"/>
  <c r="AO25" i="3" s="1"/>
  <c r="AH29" i="3"/>
  <c r="AP29" i="3" s="1"/>
  <c r="AH24" i="3"/>
  <c r="AQ24" i="3" s="1"/>
  <c r="AH16" i="3"/>
  <c r="AT16" i="3" s="1"/>
  <c r="AH40" i="3"/>
  <c r="AS40" i="3" s="1"/>
  <c r="AH36" i="3"/>
  <c r="AW36" i="3" s="1"/>
  <c r="AH32" i="3"/>
  <c r="AU32" i="3" s="1"/>
  <c r="AH27" i="3"/>
  <c r="AS27" i="3" s="1"/>
  <c r="AH23" i="3"/>
  <c r="AV23" i="3" s="1"/>
  <c r="AH19" i="3"/>
  <c r="AM19" i="3" s="1"/>
  <c r="AH22" i="3"/>
  <c r="AT22" i="3" s="1"/>
  <c r="AH28" i="3"/>
  <c r="AU28" i="3" s="1"/>
  <c r="AH41" i="3"/>
  <c r="AT41" i="3" s="1"/>
  <c r="AH37" i="3"/>
  <c r="AT37" i="3" s="1"/>
  <c r="AH39" i="3"/>
  <c r="AT39" i="3" s="1"/>
  <c r="AH26" i="3"/>
  <c r="AL26" i="3" s="1"/>
  <c r="AH35" i="3"/>
  <c r="AS35" i="3" s="1"/>
  <c r="AI12" i="3"/>
  <c r="A15" i="19"/>
  <c r="H11" i="21" s="1"/>
  <c r="Q10" i="12" s="1"/>
  <c r="Q11" i="12" s="1"/>
  <c r="AH31" i="3"/>
  <c r="AJ31" i="3" s="1"/>
  <c r="AH33" i="3"/>
  <c r="AQ33" i="3" s="1"/>
  <c r="AH42" i="3"/>
  <c r="AH34" i="3"/>
  <c r="AR34" i="3" s="1"/>
  <c r="AH21" i="3"/>
  <c r="AP21" i="3" s="1"/>
  <c r="AH20" i="3"/>
  <c r="AK20" i="3" s="1"/>
  <c r="AH18" i="3"/>
  <c r="AJ18" i="3" s="1"/>
  <c r="AH15" i="3"/>
  <c r="AM15" i="3" s="1"/>
  <c r="AH17" i="3"/>
  <c r="AL17" i="3" s="1"/>
  <c r="Q9" i="13"/>
  <c r="Q10" i="13" s="1"/>
  <c r="F11" i="21"/>
  <c r="K9" i="11"/>
  <c r="K10" i="11" s="1"/>
  <c r="AK12" i="3"/>
  <c r="Q8" i="14"/>
  <c r="Q9" i="14" s="1"/>
  <c r="P10" i="12"/>
  <c r="P11" i="12" s="1"/>
  <c r="U15" i="21"/>
  <c r="P15" i="3" s="1"/>
  <c r="V16" i="21"/>
  <c r="Q16" i="3" s="1"/>
  <c r="U19" i="21"/>
  <c r="P19" i="3" s="1"/>
  <c r="V20" i="21"/>
  <c r="Q20" i="3" s="1"/>
  <c r="U23" i="21"/>
  <c r="P23" i="3" s="1"/>
  <c r="V24" i="21"/>
  <c r="Q24" i="3" s="1"/>
  <c r="U27" i="21"/>
  <c r="P27" i="3" s="1"/>
  <c r="V29" i="21"/>
  <c r="Q29" i="3" s="1"/>
  <c r="U32" i="21"/>
  <c r="P32" i="3" s="1"/>
  <c r="V33" i="21"/>
  <c r="Q33" i="3" s="1"/>
  <c r="U36" i="21"/>
  <c r="P36" i="3" s="1"/>
  <c r="V37" i="21"/>
  <c r="Q37" i="3" s="1"/>
  <c r="U40" i="21"/>
  <c r="P40" i="3" s="1"/>
  <c r="V41" i="21"/>
  <c r="Q41" i="3" s="1"/>
  <c r="W16" i="21"/>
  <c r="R16" i="3" s="1"/>
  <c r="Z16" i="3" s="1"/>
  <c r="W20" i="21"/>
  <c r="R20" i="3" s="1"/>
  <c r="Z20" i="3" s="1"/>
  <c r="W24" i="21"/>
  <c r="R24" i="3" s="1"/>
  <c r="Z24" i="3" s="1"/>
  <c r="W28" i="21"/>
  <c r="R28" i="3" s="1"/>
  <c r="Z28" i="3" s="1"/>
  <c r="W32" i="21"/>
  <c r="R32" i="3" s="1"/>
  <c r="Z32" i="3" s="1"/>
  <c r="W36" i="21"/>
  <c r="R36" i="3" s="1"/>
  <c r="Z36" i="3" s="1"/>
  <c r="U28" i="21"/>
  <c r="P28" i="3" s="1"/>
  <c r="V13" i="21"/>
  <c r="U16" i="21"/>
  <c r="P16" i="3" s="1"/>
  <c r="V17" i="21"/>
  <c r="Q17" i="3" s="1"/>
  <c r="U20" i="21"/>
  <c r="P20" i="3" s="1"/>
  <c r="V21" i="21"/>
  <c r="Q21" i="3" s="1"/>
  <c r="U24" i="21"/>
  <c r="P24" i="3" s="1"/>
  <c r="V25" i="21"/>
  <c r="Q25" i="3" s="1"/>
  <c r="U29" i="21"/>
  <c r="P29" i="3" s="1"/>
  <c r="V30" i="21"/>
  <c r="Q30" i="3" s="1"/>
  <c r="U33" i="21"/>
  <c r="P33" i="3" s="1"/>
  <c r="V34" i="21"/>
  <c r="Q34" i="3" s="1"/>
  <c r="U37" i="21"/>
  <c r="P37" i="3" s="1"/>
  <c r="V38" i="21"/>
  <c r="Q38" i="3" s="1"/>
  <c r="U41" i="21"/>
  <c r="P41" i="3" s="1"/>
  <c r="V42" i="21"/>
  <c r="Q42" i="3" s="1"/>
  <c r="W15" i="21"/>
  <c r="R15" i="3" s="1"/>
  <c r="Z15" i="3" s="1"/>
  <c r="W19" i="21"/>
  <c r="R19" i="3" s="1"/>
  <c r="Z19" i="3" s="1"/>
  <c r="W23" i="21"/>
  <c r="R23" i="3" s="1"/>
  <c r="Z23" i="3" s="1"/>
  <c r="W27" i="21"/>
  <c r="R27" i="3" s="1"/>
  <c r="Z27" i="3" s="1"/>
  <c r="W31" i="21"/>
  <c r="R31" i="3" s="1"/>
  <c r="Z31" i="3" s="1"/>
  <c r="W35" i="21"/>
  <c r="R35" i="3" s="1"/>
  <c r="Z35" i="3" s="1"/>
  <c r="W39" i="21"/>
  <c r="R39" i="3" s="1"/>
  <c r="Z39" i="3" s="1"/>
  <c r="V28" i="21"/>
  <c r="Q28" i="3" s="1"/>
  <c r="V14" i="21"/>
  <c r="Q14" i="3" s="1"/>
  <c r="U17" i="21"/>
  <c r="P17" i="3" s="1"/>
  <c r="V18" i="21"/>
  <c r="Q18" i="3" s="1"/>
  <c r="U21" i="21"/>
  <c r="P21" i="3" s="1"/>
  <c r="V22" i="21"/>
  <c r="Q22" i="3" s="1"/>
  <c r="U25" i="21"/>
  <c r="P25" i="3" s="1"/>
  <c r="V26" i="21"/>
  <c r="Q26" i="3" s="1"/>
  <c r="U30" i="21"/>
  <c r="P30" i="3" s="1"/>
  <c r="V31" i="21"/>
  <c r="Q31" i="3" s="1"/>
  <c r="U34" i="21"/>
  <c r="P34" i="3" s="1"/>
  <c r="V35" i="21"/>
  <c r="Q35" i="3" s="1"/>
  <c r="U38" i="21"/>
  <c r="P38" i="3" s="1"/>
  <c r="V39" i="21"/>
  <c r="Q39" i="3" s="1"/>
  <c r="U42" i="21"/>
  <c r="P42" i="3" s="1"/>
  <c r="W14" i="21"/>
  <c r="R14" i="3" s="1"/>
  <c r="Z14" i="3" s="1"/>
  <c r="W18" i="21"/>
  <c r="R18" i="3" s="1"/>
  <c r="Z18" i="3" s="1"/>
  <c r="W22" i="21"/>
  <c r="R22" i="3" s="1"/>
  <c r="Z22" i="3" s="1"/>
  <c r="W26" i="21"/>
  <c r="R26" i="3" s="1"/>
  <c r="Z26" i="3" s="1"/>
  <c r="W30" i="21"/>
  <c r="R30" i="3" s="1"/>
  <c r="Z30" i="3" s="1"/>
  <c r="W34" i="21"/>
  <c r="R34" i="3" s="1"/>
  <c r="Z34" i="3" s="1"/>
  <c r="U14" i="21"/>
  <c r="P14" i="3" s="1"/>
  <c r="V15" i="21"/>
  <c r="Q15" i="3" s="1"/>
  <c r="U18" i="21"/>
  <c r="P18" i="3" s="1"/>
  <c r="V19" i="21"/>
  <c r="Q19" i="3" s="1"/>
  <c r="U22" i="21"/>
  <c r="P22" i="3" s="1"/>
  <c r="V23" i="21"/>
  <c r="Q23" i="3" s="1"/>
  <c r="U26" i="21"/>
  <c r="P26" i="3" s="1"/>
  <c r="V27" i="21"/>
  <c r="Q27" i="3" s="1"/>
  <c r="U31" i="21"/>
  <c r="P31" i="3" s="1"/>
  <c r="V32" i="21"/>
  <c r="Q32" i="3" s="1"/>
  <c r="U35" i="21"/>
  <c r="P35" i="3" s="1"/>
  <c r="V36" i="21"/>
  <c r="Q36" i="3" s="1"/>
  <c r="U39" i="21"/>
  <c r="P39" i="3" s="1"/>
  <c r="V40" i="21"/>
  <c r="Q40" i="3" s="1"/>
  <c r="W13" i="21"/>
  <c r="W17" i="21"/>
  <c r="R17" i="3" s="1"/>
  <c r="Z17" i="3" s="1"/>
  <c r="W21" i="21"/>
  <c r="R21" i="3" s="1"/>
  <c r="Z21" i="3" s="1"/>
  <c r="W25" i="21"/>
  <c r="R25" i="3" s="1"/>
  <c r="Z25" i="3" s="1"/>
  <c r="W29" i="21"/>
  <c r="R29" i="3" s="1"/>
  <c r="Z29" i="3" s="1"/>
  <c r="W33" i="21"/>
  <c r="R33" i="3" s="1"/>
  <c r="Z33" i="3" s="1"/>
  <c r="W37" i="21"/>
  <c r="R37" i="3" s="1"/>
  <c r="Z37" i="3" s="1"/>
  <c r="W41" i="21"/>
  <c r="R41" i="3" s="1"/>
  <c r="Z41" i="3" s="1"/>
  <c r="W40" i="21"/>
  <c r="R40" i="3" s="1"/>
  <c r="Z40" i="3" s="1"/>
  <c r="W38" i="21"/>
  <c r="R38" i="3" s="1"/>
  <c r="Z38" i="3" s="1"/>
  <c r="W42" i="21"/>
  <c r="R42" i="3" s="1"/>
  <c r="Z42" i="3" s="1"/>
  <c r="W43" i="21" l="1"/>
  <c r="U43" i="21"/>
  <c r="B11" i="20"/>
  <c r="B19" i="20"/>
  <c r="V43" i="21"/>
  <c r="I12" i="14"/>
  <c r="I29" i="14" s="1"/>
  <c r="H12" i="14"/>
  <c r="H29" i="14" s="1"/>
  <c r="C13" i="20" s="1"/>
  <c r="T13" i="21"/>
  <c r="D43" i="21"/>
  <c r="I30" i="13"/>
  <c r="C20" i="20" s="1"/>
  <c r="D20" i="20" s="1"/>
  <c r="I19" i="12"/>
  <c r="H19" i="12"/>
  <c r="H26" i="12"/>
  <c r="I26" i="12"/>
  <c r="I23" i="12"/>
  <c r="H23" i="12"/>
  <c r="I21" i="12"/>
  <c r="H21" i="12"/>
  <c r="H22" i="12"/>
  <c r="I22" i="12"/>
  <c r="I16" i="12"/>
  <c r="H16" i="12"/>
  <c r="I27" i="12"/>
  <c r="H27" i="12"/>
  <c r="H15" i="12"/>
  <c r="I15" i="12"/>
  <c r="I20" i="12"/>
  <c r="H20" i="12"/>
  <c r="I13" i="12"/>
  <c r="H13" i="12"/>
  <c r="H17" i="12"/>
  <c r="I17" i="12"/>
  <c r="H25" i="12"/>
  <c r="I25" i="12"/>
  <c r="I29" i="12"/>
  <c r="H29" i="12"/>
  <c r="I28" i="12"/>
  <c r="H28" i="12"/>
  <c r="H24" i="12"/>
  <c r="I24" i="12"/>
  <c r="I12" i="12"/>
  <c r="H12" i="12"/>
  <c r="H11" i="12"/>
  <c r="I11" i="12"/>
  <c r="H14" i="12"/>
  <c r="I14" i="12"/>
  <c r="H18" i="12"/>
  <c r="I18" i="12"/>
  <c r="H10" i="12"/>
  <c r="I10" i="12"/>
  <c r="W23" i="3"/>
  <c r="V23" i="3"/>
  <c r="W27" i="3"/>
  <c r="V27" i="3"/>
  <c r="W34" i="3"/>
  <c r="V34" i="3"/>
  <c r="W17" i="3"/>
  <c r="V17" i="3"/>
  <c r="W29" i="3"/>
  <c r="V29" i="3"/>
  <c r="W35" i="3"/>
  <c r="V35" i="3"/>
  <c r="W18" i="3"/>
  <c r="V18" i="3"/>
  <c r="W30" i="3"/>
  <c r="V30" i="3"/>
  <c r="W41" i="3"/>
  <c r="V41" i="3"/>
  <c r="W24" i="3"/>
  <c r="V24" i="3"/>
  <c r="W14" i="3"/>
  <c r="AE14" i="3" s="1"/>
  <c r="AD14" i="3" s="1"/>
  <c r="V14" i="3"/>
  <c r="W37" i="3"/>
  <c r="V37" i="3"/>
  <c r="W40" i="3"/>
  <c r="V40" i="3"/>
  <c r="W19" i="3"/>
  <c r="V19" i="3"/>
  <c r="W28" i="3"/>
  <c r="V28" i="3"/>
  <c r="W42" i="3"/>
  <c r="V42" i="3"/>
  <c r="W25" i="3"/>
  <c r="V25" i="3"/>
  <c r="W20" i="3"/>
  <c r="V20" i="3"/>
  <c r="W26" i="3"/>
  <c r="V26" i="3"/>
  <c r="W32" i="3"/>
  <c r="V32" i="3"/>
  <c r="W15" i="3"/>
  <c r="AE15" i="3" s="1"/>
  <c r="AD15" i="3" s="1"/>
  <c r="V15" i="3"/>
  <c r="W38" i="3"/>
  <c r="V38" i="3"/>
  <c r="W21" i="3"/>
  <c r="V21" i="3"/>
  <c r="W33" i="3"/>
  <c r="V33" i="3"/>
  <c r="W16" i="3"/>
  <c r="V16" i="3"/>
  <c r="W31" i="3"/>
  <c r="V31" i="3"/>
  <c r="W36" i="3"/>
  <c r="V36" i="3"/>
  <c r="W39" i="3"/>
  <c r="V39" i="3"/>
  <c r="W22" i="3"/>
  <c r="V22" i="3"/>
  <c r="AA20" i="3"/>
  <c r="AA40" i="3"/>
  <c r="AA30" i="3"/>
  <c r="AA23" i="3"/>
  <c r="AA16" i="3"/>
  <c r="AA34" i="3"/>
  <c r="AA15" i="3"/>
  <c r="AG15" i="3" s="1"/>
  <c r="AF15" i="3" s="1"/>
  <c r="AA17" i="3"/>
  <c r="AA41" i="3"/>
  <c r="AA26" i="3"/>
  <c r="AA19" i="3"/>
  <c r="AA37" i="3"/>
  <c r="AA36" i="3"/>
  <c r="AA38" i="3"/>
  <c r="AA18" i="3"/>
  <c r="AA29" i="3"/>
  <c r="AA14" i="3"/>
  <c r="AG14" i="3" s="1"/>
  <c r="AF14" i="3" s="1"/>
  <c r="AA39" i="3"/>
  <c r="AA32" i="3"/>
  <c r="AA25" i="3"/>
  <c r="AA35" i="3"/>
  <c r="AA28" i="3"/>
  <c r="AA27" i="3"/>
  <c r="AA22" i="3"/>
  <c r="AA33" i="3"/>
  <c r="AA42" i="3"/>
  <c r="AA21" i="3"/>
  <c r="AA31" i="3"/>
  <c r="AA24" i="3"/>
  <c r="T27" i="3"/>
  <c r="T26" i="3"/>
  <c r="T34" i="3"/>
  <c r="T16" i="3"/>
  <c r="T29" i="3"/>
  <c r="T28" i="3"/>
  <c r="T40" i="3"/>
  <c r="T23" i="3"/>
  <c r="T38" i="3"/>
  <c r="T17" i="3"/>
  <c r="T30" i="3"/>
  <c r="T21" i="3"/>
  <c r="T35" i="3"/>
  <c r="T18" i="3"/>
  <c r="T41" i="3"/>
  <c r="T24" i="3"/>
  <c r="T36" i="3"/>
  <c r="T19" i="3"/>
  <c r="T33" i="3"/>
  <c r="T42" i="3"/>
  <c r="T25" i="3"/>
  <c r="T39" i="3"/>
  <c r="T22" i="3"/>
  <c r="T31" i="3"/>
  <c r="T14" i="3"/>
  <c r="T37" i="3"/>
  <c r="T20" i="3"/>
  <c r="T32" i="3"/>
  <c r="T15" i="3"/>
  <c r="U31" i="3"/>
  <c r="U38" i="3"/>
  <c r="U21" i="3"/>
  <c r="U26" i="3"/>
  <c r="U33" i="3"/>
  <c r="U16" i="3"/>
  <c r="U27" i="3"/>
  <c r="U25" i="3"/>
  <c r="U20" i="3"/>
  <c r="U34" i="3"/>
  <c r="U29" i="3"/>
  <c r="U28" i="3"/>
  <c r="U40" i="3"/>
  <c r="U23" i="3"/>
  <c r="U14" i="3"/>
  <c r="AC14" i="3" s="1"/>
  <c r="AB14" i="3" s="1"/>
  <c r="U17" i="3"/>
  <c r="U30" i="3"/>
  <c r="U37" i="3"/>
  <c r="U39" i="3"/>
  <c r="U22" i="3"/>
  <c r="U35" i="3"/>
  <c r="U18" i="3"/>
  <c r="U41" i="3"/>
  <c r="U24" i="3"/>
  <c r="U36" i="3"/>
  <c r="U19" i="3"/>
  <c r="U42" i="3"/>
  <c r="U32" i="3"/>
  <c r="U15" i="3"/>
  <c r="AC15" i="3" s="1"/>
  <c r="AB15" i="3" s="1"/>
  <c r="AP27" i="3"/>
  <c r="AJ16" i="3"/>
  <c r="AJ27" i="3"/>
  <c r="AS16" i="3"/>
  <c r="AT30" i="3"/>
  <c r="AK25" i="3"/>
  <c r="AW25" i="3"/>
  <c r="AL25" i="3"/>
  <c r="AU25" i="3"/>
  <c r="AI25" i="3"/>
  <c r="AO36" i="3"/>
  <c r="AI22" i="3"/>
  <c r="AL22" i="3"/>
  <c r="AP22" i="3"/>
  <c r="AW22" i="3"/>
  <c r="AM22" i="3"/>
  <c r="AS22" i="3"/>
  <c r="AU24" i="3"/>
  <c r="I31" i="26"/>
  <c r="H22" i="26"/>
  <c r="I16" i="26"/>
  <c r="G15" i="26"/>
  <c r="I13" i="26"/>
  <c r="G14" i="26"/>
  <c r="I6" i="26"/>
  <c r="G9" i="26"/>
  <c r="I30" i="26"/>
  <c r="I19" i="26"/>
  <c r="G25" i="26"/>
  <c r="G16" i="26"/>
  <c r="G8" i="26"/>
  <c r="I20" i="26"/>
  <c r="I4" i="26"/>
  <c r="H25" i="26"/>
  <c r="H16" i="26"/>
  <c r="H8" i="26"/>
  <c r="H18" i="26"/>
  <c r="I17" i="26"/>
  <c r="H32" i="26"/>
  <c r="H24" i="26"/>
  <c r="H15" i="26"/>
  <c r="H7" i="26"/>
  <c r="I26" i="26"/>
  <c r="I10" i="26"/>
  <c r="H27" i="26"/>
  <c r="H19" i="26"/>
  <c r="H10" i="26"/>
  <c r="H30" i="26"/>
  <c r="H5" i="26"/>
  <c r="G24" i="26"/>
  <c r="G7" i="26"/>
  <c r="G31" i="26"/>
  <c r="G6" i="26"/>
  <c r="G26" i="26"/>
  <c r="I32" i="26"/>
  <c r="I27" i="26"/>
  <c r="I11" i="26"/>
  <c r="G29" i="26"/>
  <c r="G21" i="26"/>
  <c r="G12" i="26"/>
  <c r="G4" i="26"/>
  <c r="I12" i="26"/>
  <c r="H29" i="26"/>
  <c r="H21" i="26"/>
  <c r="H12" i="26"/>
  <c r="H4" i="26"/>
  <c r="I25" i="26"/>
  <c r="I9" i="26"/>
  <c r="H28" i="26"/>
  <c r="H20" i="26"/>
  <c r="H11" i="26"/>
  <c r="I18" i="26"/>
  <c r="H31" i="26"/>
  <c r="H23" i="26"/>
  <c r="H14" i="26"/>
  <c r="H6" i="26"/>
  <c r="I15" i="26"/>
  <c r="H13" i="26"/>
  <c r="G32" i="26"/>
  <c r="I29" i="26"/>
  <c r="G23" i="26"/>
  <c r="I22" i="26"/>
  <c r="G17" i="26"/>
  <c r="I28" i="26"/>
  <c r="I23" i="26"/>
  <c r="I7" i="26"/>
  <c r="H26" i="26"/>
  <c r="H17" i="26"/>
  <c r="H9" i="26"/>
  <c r="I24" i="26"/>
  <c r="I8" i="26"/>
  <c r="G28" i="26"/>
  <c r="G20" i="26"/>
  <c r="G11" i="26"/>
  <c r="I21" i="26"/>
  <c r="I5" i="26"/>
  <c r="G27" i="26"/>
  <c r="G19" i="26"/>
  <c r="G10" i="26"/>
  <c r="G18" i="26"/>
  <c r="I14" i="26"/>
  <c r="G30" i="26"/>
  <c r="G22" i="26"/>
  <c r="G13" i="26"/>
  <c r="G5" i="26"/>
  <c r="AV24" i="3"/>
  <c r="AS19" i="3"/>
  <c r="AO19" i="3"/>
  <c r="AQ36" i="3"/>
  <c r="AK36" i="3"/>
  <c r="AV19" i="3"/>
  <c r="AK19" i="3"/>
  <c r="AN19" i="3"/>
  <c r="AV36" i="3"/>
  <c r="AQ19" i="3"/>
  <c r="AR36" i="3"/>
  <c r="AL36" i="3"/>
  <c r="AU19" i="3"/>
  <c r="AW19" i="3"/>
  <c r="AP36" i="3"/>
  <c r="AK30" i="3"/>
  <c r="AS24" i="3"/>
  <c r="AP24" i="3"/>
  <c r="AL32" i="3"/>
  <c r="AM32" i="3"/>
  <c r="AI24" i="3"/>
  <c r="AW24" i="3"/>
  <c r="AM24" i="3"/>
  <c r="AS30" i="3"/>
  <c r="AK32" i="3"/>
  <c r="AQ30" i="3"/>
  <c r="AM30" i="3"/>
  <c r="AU30" i="3"/>
  <c r="AP30" i="3"/>
  <c r="AJ32" i="3"/>
  <c r="AI32" i="3"/>
  <c r="AW30" i="3"/>
  <c r="AO30" i="3"/>
  <c r="AN30" i="3"/>
  <c r="AS32" i="3"/>
  <c r="AI28" i="3"/>
  <c r="AO32" i="3"/>
  <c r="AQ32" i="3"/>
  <c r="AL30" i="3"/>
  <c r="AJ30" i="3"/>
  <c r="AR28" i="3"/>
  <c r="AW28" i="3"/>
  <c r="AI30" i="3"/>
  <c r="AR30" i="3"/>
  <c r="AT32" i="3"/>
  <c r="AV32" i="3"/>
  <c r="AS28" i="3"/>
  <c r="AW32" i="3"/>
  <c r="AW29" i="3"/>
  <c r="AR32" i="3"/>
  <c r="AP32" i="3"/>
  <c r="AN32" i="3"/>
  <c r="AO31" i="3"/>
  <c r="AS29" i="3"/>
  <c r="AO38" i="3"/>
  <c r="AQ40" i="3"/>
  <c r="AW27" i="3"/>
  <c r="AJ25" i="3"/>
  <c r="AV27" i="3"/>
  <c r="AK31" i="3"/>
  <c r="AK27" i="3"/>
  <c r="AN27" i="3"/>
  <c r="AR22" i="3"/>
  <c r="AN22" i="3"/>
  <c r="AV25" i="3"/>
  <c r="AU16" i="3"/>
  <c r="AQ16" i="3"/>
  <c r="AR16" i="3"/>
  <c r="AM16" i="3"/>
  <c r="AK16" i="3"/>
  <c r="AO40" i="3"/>
  <c r="AU38" i="3"/>
  <c r="AU29" i="3"/>
  <c r="AO23" i="3"/>
  <c r="AT23" i="3"/>
  <c r="AV38" i="3"/>
  <c r="AL37" i="3"/>
  <c r="AL23" i="3"/>
  <c r="AQ23" i="3"/>
  <c r="AQ38" i="3"/>
  <c r="AW40" i="3"/>
  <c r="AP40" i="3"/>
  <c r="AP16" i="3"/>
  <c r="AN24" i="3"/>
  <c r="AJ22" i="3"/>
  <c r="AU22" i="3"/>
  <c r="AQ22" i="3"/>
  <c r="AQ27" i="3"/>
  <c r="AJ19" i="3"/>
  <c r="AV16" i="3"/>
  <c r="AJ36" i="3"/>
  <c r="AT24" i="3"/>
  <c r="AL16" i="3"/>
  <c r="AM20" i="3"/>
  <c r="AK24" i="3"/>
  <c r="AL41" i="3"/>
  <c r="AS36" i="3"/>
  <c r="AT25" i="3"/>
  <c r="AM25" i="3"/>
  <c r="AL19" i="3"/>
  <c r="AP19" i="3"/>
  <c r="AT19" i="3"/>
  <c r="AT27" i="3"/>
  <c r="AU27" i="3"/>
  <c r="AM36" i="3"/>
  <c r="AQ25" i="3"/>
  <c r="AT13" i="3"/>
  <c r="AL27" i="3"/>
  <c r="AO27" i="3"/>
  <c r="AU36" i="3"/>
  <c r="AI16" i="3"/>
  <c r="AO24" i="3"/>
  <c r="AO22" i="3"/>
  <c r="AK22" i="3"/>
  <c r="AV22" i="3"/>
  <c r="AR27" i="3"/>
  <c r="AR24" i="3"/>
  <c r="AW16" i="3"/>
  <c r="AN36" i="3"/>
  <c r="AO16" i="3"/>
  <c r="AL24" i="3"/>
  <c r="AT36" i="3"/>
  <c r="AP25" i="3"/>
  <c r="AS25" i="3"/>
  <c r="AN25" i="3"/>
  <c r="AI19" i="3"/>
  <c r="AR19" i="3"/>
  <c r="AR25" i="3"/>
  <c r="AN16" i="3"/>
  <c r="AM27" i="3"/>
  <c r="AI27" i="3"/>
  <c r="AI36" i="3"/>
  <c r="AJ24" i="3"/>
  <c r="AP23" i="3"/>
  <c r="AR29" i="3"/>
  <c r="AM28" i="3"/>
  <c r="AM29" i="3"/>
  <c r="AR38" i="3"/>
  <c r="AJ28" i="3"/>
  <c r="AO29" i="3"/>
  <c r="AO28" i="3"/>
  <c r="AS38" i="3"/>
  <c r="AU23" i="3"/>
  <c r="AI38" i="3"/>
  <c r="AK23" i="3"/>
  <c r="AL40" i="3"/>
  <c r="AV29" i="3"/>
  <c r="AN29" i="3"/>
  <c r="AM40" i="3"/>
  <c r="AL28" i="3"/>
  <c r="AT38" i="3"/>
  <c r="AN23" i="3"/>
  <c r="AM38" i="3"/>
  <c r="AJ23" i="3"/>
  <c r="AJ29" i="3"/>
  <c r="AP38" i="3"/>
  <c r="AT28" i="3"/>
  <c r="AV28" i="3"/>
  <c r="AM23" i="3"/>
  <c r="AL38" i="3"/>
  <c r="AR23" i="3"/>
  <c r="AN38" i="3"/>
  <c r="AI23" i="3"/>
  <c r="AV40" i="3"/>
  <c r="AQ29" i="3"/>
  <c r="AP28" i="3"/>
  <c r="AL29" i="3"/>
  <c r="AI29" i="3"/>
  <c r="AI40" i="3"/>
  <c r="AU40" i="3"/>
  <c r="AK40" i="3"/>
  <c r="AK29" i="3"/>
  <c r="AW38" i="3"/>
  <c r="AS23" i="3"/>
  <c r="AT29" i="3"/>
  <c r="AQ28" i="3"/>
  <c r="AN28" i="3"/>
  <c r="AW23" i="3"/>
  <c r="AJ38" i="3"/>
  <c r="AK28" i="3"/>
  <c r="AJ40" i="3"/>
  <c r="AR40" i="3"/>
  <c r="AT40" i="3"/>
  <c r="AN40" i="3"/>
  <c r="AH14" i="3"/>
  <c r="AI14" i="3" s="1"/>
  <c r="AV20" i="3"/>
  <c r="AK37" i="3"/>
  <c r="AV39" i="3"/>
  <c r="AQ35" i="3"/>
  <c r="AV37" i="3"/>
  <c r="AU20" i="3"/>
  <c r="AI20" i="3"/>
  <c r="AJ37" i="3"/>
  <c r="AJ20" i="3"/>
  <c r="AQ37" i="3"/>
  <c r="AI37" i="3"/>
  <c r="AS20" i="3"/>
  <c r="AL20" i="3"/>
  <c r="AT20" i="3"/>
  <c r="AP20" i="3"/>
  <c r="AQ20" i="3"/>
  <c r="AP41" i="3"/>
  <c r="AO41" i="3"/>
  <c r="AM41" i="3"/>
  <c r="AJ41" i="3"/>
  <c r="AR31" i="3"/>
  <c r="AT31" i="3"/>
  <c r="AP31" i="3"/>
  <c r="AN31" i="3"/>
  <c r="AW31" i="3"/>
  <c r="AI31" i="3"/>
  <c r="AL31" i="3"/>
  <c r="AM31" i="3"/>
  <c r="AU41" i="3"/>
  <c r="AU31" i="3"/>
  <c r="AV41" i="3"/>
  <c r="AQ31" i="3"/>
  <c r="AW41" i="3"/>
  <c r="AK41" i="3"/>
  <c r="AS31" i="3"/>
  <c r="AI41" i="3"/>
  <c r="AR41" i="3"/>
  <c r="AV31" i="3"/>
  <c r="AS41" i="3"/>
  <c r="AK33" i="3"/>
  <c r="AW20" i="3"/>
  <c r="P8" i="14"/>
  <c r="P9" i="14" s="1"/>
  <c r="P9" i="13"/>
  <c r="P10" i="13" s="1"/>
  <c r="L9" i="11"/>
  <c r="L10" i="11" s="1"/>
  <c r="AL12" i="3"/>
  <c r="O10" i="12"/>
  <c r="O11" i="12" s="1"/>
  <c r="J9" i="11"/>
  <c r="J10" i="11" s="1"/>
  <c r="AJ12" i="3"/>
  <c r="AN41" i="3"/>
  <c r="AQ41" i="3"/>
  <c r="AU26" i="3"/>
  <c r="AQ26" i="3"/>
  <c r="AR26" i="3"/>
  <c r="AO37" i="3"/>
  <c r="AP37" i="3"/>
  <c r="AU37" i="3"/>
  <c r="AR37" i="3"/>
  <c r="AW37" i="3"/>
  <c r="AM37" i="3"/>
  <c r="AR39" i="3"/>
  <c r="AN37" i="3"/>
  <c r="AS37" i="3"/>
  <c r="AO33" i="3"/>
  <c r="AV33" i="3"/>
  <c r="AU18" i="3"/>
  <c r="AT33" i="3"/>
  <c r="AN17" i="3"/>
  <c r="AM18" i="3"/>
  <c r="AS18" i="3"/>
  <c r="AN33" i="3"/>
  <c r="AK18" i="3"/>
  <c r="AQ18" i="3"/>
  <c r="AI18" i="3"/>
  <c r="AW18" i="3"/>
  <c r="AR33" i="3"/>
  <c r="AM33" i="3"/>
  <c r="AJ33" i="3"/>
  <c r="AW33" i="3"/>
  <c r="AO18" i="3"/>
  <c r="AV18" i="3"/>
  <c r="AT18" i="3"/>
  <c r="AR18" i="3"/>
  <c r="AU33" i="3"/>
  <c r="AI33" i="3"/>
  <c r="AP33" i="3"/>
  <c r="AP18" i="3"/>
  <c r="AN18" i="3"/>
  <c r="AL18" i="3"/>
  <c r="AL35" i="3"/>
  <c r="AI21" i="3"/>
  <c r="AV21" i="3"/>
  <c r="AT21" i="3"/>
  <c r="AM21" i="3"/>
  <c r="AS26" i="3"/>
  <c r="AW26" i="3"/>
  <c r="AM26" i="3"/>
  <c r="AS21" i="3"/>
  <c r="AK21" i="3"/>
  <c r="AU17" i="3"/>
  <c r="AQ21" i="3"/>
  <c r="AI26" i="3"/>
  <c r="AJ26" i="3"/>
  <c r="AK26" i="3"/>
  <c r="AT26" i="3"/>
  <c r="AR21" i="3"/>
  <c r="AU21" i="3"/>
  <c r="AM35" i="3"/>
  <c r="AS39" i="3"/>
  <c r="AO21" i="3"/>
  <c r="AL21" i="3"/>
  <c r="AV26" i="3"/>
  <c r="AW21" i="3"/>
  <c r="AJ21" i="3"/>
  <c r="AO39" i="3"/>
  <c r="AN26" i="3"/>
  <c r="AO26" i="3"/>
  <c r="AP26" i="3"/>
  <c r="AN21" i="3"/>
  <c r="AJ17" i="3"/>
  <c r="AO20" i="3"/>
  <c r="AK39" i="3"/>
  <c r="AQ39" i="3"/>
  <c r="AN35" i="3"/>
  <c r="AJ39" i="3"/>
  <c r="AW35" i="3"/>
  <c r="AI35" i="3"/>
  <c r="AN39" i="3"/>
  <c r="AV35" i="3"/>
  <c r="AP39" i="3"/>
  <c r="AK35" i="3"/>
  <c r="AM39" i="3"/>
  <c r="AP35" i="3"/>
  <c r="AL39" i="3"/>
  <c r="AU39" i="3"/>
  <c r="AT35" i="3"/>
  <c r="AU35" i="3"/>
  <c r="AR35" i="3"/>
  <c r="AI39" i="3"/>
  <c r="AJ35" i="3"/>
  <c r="AW39" i="3"/>
  <c r="AO35" i="3"/>
  <c r="AM34" i="3"/>
  <c r="AV34" i="3"/>
  <c r="AW34" i="3"/>
  <c r="A16" i="19"/>
  <c r="A17" i="19" s="1"/>
  <c r="AK34" i="3"/>
  <c r="AV15" i="3"/>
  <c r="AT34" i="3"/>
  <c r="AI34" i="3"/>
  <c r="R8" i="14"/>
  <c r="R9" i="14" s="1"/>
  <c r="AU34" i="3"/>
  <c r="AW15" i="3"/>
  <c r="AJ34" i="3"/>
  <c r="AO34" i="3"/>
  <c r="AN34" i="3"/>
  <c r="AU15" i="3"/>
  <c r="R9" i="13"/>
  <c r="R10" i="13" s="1"/>
  <c r="AN20" i="3"/>
  <c r="AL33" i="3"/>
  <c r="AS33" i="3"/>
  <c r="AR20" i="3"/>
  <c r="AL34" i="3"/>
  <c r="AQ34" i="3"/>
  <c r="AS34" i="3"/>
  <c r="AP34" i="3"/>
  <c r="AI15" i="3"/>
  <c r="AL15" i="3"/>
  <c r="AR15" i="3"/>
  <c r="AT17" i="3"/>
  <c r="AO17" i="3"/>
  <c r="AT15" i="3"/>
  <c r="AI17" i="3"/>
  <c r="AS15" i="3"/>
  <c r="AK15" i="3"/>
  <c r="AJ15" i="3"/>
  <c r="AN15" i="3"/>
  <c r="AQ17" i="3"/>
  <c r="AM17" i="3"/>
  <c r="AW17" i="3"/>
  <c r="AQ15" i="3"/>
  <c r="AP15" i="3"/>
  <c r="AO15" i="3"/>
  <c r="AR17" i="3"/>
  <c r="AP17" i="3"/>
  <c r="AS17" i="3"/>
  <c r="AK17" i="3"/>
  <c r="AV17" i="3"/>
  <c r="G29" i="14"/>
  <c r="H30" i="13"/>
  <c r="C12" i="20" s="1"/>
  <c r="D12" i="20" s="1"/>
  <c r="G30" i="13"/>
  <c r="I43" i="26"/>
  <c r="R13" i="3"/>
  <c r="I42" i="26"/>
  <c r="AM42" i="3"/>
  <c r="AU42" i="3"/>
  <c r="AV42" i="3"/>
  <c r="AR42" i="3"/>
  <c r="AO42" i="3"/>
  <c r="AW42" i="3"/>
  <c r="AL42" i="3"/>
  <c r="AI42" i="3"/>
  <c r="AQ42" i="3"/>
  <c r="AP42" i="3"/>
  <c r="AT42" i="3"/>
  <c r="AK42" i="3"/>
  <c r="AS42" i="3"/>
  <c r="AN42" i="3"/>
  <c r="AJ42" i="3"/>
  <c r="P13" i="3"/>
  <c r="I41" i="26"/>
  <c r="H42" i="26"/>
  <c r="H43" i="26"/>
  <c r="Q13" i="3"/>
  <c r="H41" i="26"/>
  <c r="X35" i="3" l="1"/>
  <c r="C21" i="20"/>
  <c r="D21" i="20" s="1"/>
  <c r="G43" i="26" s="1"/>
  <c r="D13" i="20"/>
  <c r="X15" i="3"/>
  <c r="X29" i="3"/>
  <c r="X38" i="3"/>
  <c r="X27" i="3"/>
  <c r="X23" i="3"/>
  <c r="X22" i="3"/>
  <c r="X41" i="3"/>
  <c r="X40" i="3"/>
  <c r="I30" i="12"/>
  <c r="C19" i="20" s="1"/>
  <c r="D19" i="20" s="1"/>
  <c r="G41" i="26" s="1"/>
  <c r="X25" i="3"/>
  <c r="X31" i="3"/>
  <c r="X24" i="3"/>
  <c r="X20" i="3"/>
  <c r="X39" i="3"/>
  <c r="Z13" i="3"/>
  <c r="X18" i="3"/>
  <c r="X28" i="3"/>
  <c r="X33" i="3"/>
  <c r="X30" i="3"/>
  <c r="X14" i="3"/>
  <c r="X36" i="3"/>
  <c r="W13" i="3"/>
  <c r="AE13" i="3" s="1"/>
  <c r="AD13" i="3" s="1"/>
  <c r="AD43" i="3" s="1"/>
  <c r="D17" i="20" s="1"/>
  <c r="V13" i="3"/>
  <c r="V43" i="3" s="1"/>
  <c r="C17" i="20" s="1"/>
  <c r="X32" i="3"/>
  <c r="X42" i="3"/>
  <c r="X21" i="3"/>
  <c r="X16" i="3"/>
  <c r="X34" i="3"/>
  <c r="X37" i="3"/>
  <c r="X19" i="3"/>
  <c r="X17" i="3"/>
  <c r="X26" i="3"/>
  <c r="AA13" i="3"/>
  <c r="AG13" i="3" s="1"/>
  <c r="AF13" i="3" s="1"/>
  <c r="AF43" i="3" s="1"/>
  <c r="D25" i="20" s="1"/>
  <c r="T13" i="3"/>
  <c r="U13" i="3"/>
  <c r="U43" i="3" s="1"/>
  <c r="AJ14" i="3"/>
  <c r="F42" i="26"/>
  <c r="F43" i="26"/>
  <c r="G30" i="12"/>
  <c r="H30" i="12"/>
  <c r="C11" i="20" s="1"/>
  <c r="D11" i="20" s="1"/>
  <c r="F41" i="26"/>
  <c r="E42" i="26"/>
  <c r="D42" i="26"/>
  <c r="E41" i="26"/>
  <c r="E43" i="26"/>
  <c r="Y18" i="3"/>
  <c r="Y24" i="3"/>
  <c r="Y31" i="3"/>
  <c r="Y23" i="3"/>
  <c r="AV13" i="3"/>
  <c r="AQ13" i="3"/>
  <c r="AN13" i="3"/>
  <c r="AM13" i="3"/>
  <c r="AU13" i="3"/>
  <c r="AI43" i="3"/>
  <c r="AP13" i="3"/>
  <c r="AW13" i="3"/>
  <c r="AK13" i="3"/>
  <c r="Y26" i="3"/>
  <c r="AS13" i="3"/>
  <c r="AR13" i="3"/>
  <c r="AJ13" i="3"/>
  <c r="AO13" i="3"/>
  <c r="AL13" i="3"/>
  <c r="AR14" i="3"/>
  <c r="AL14" i="3"/>
  <c r="AS14" i="3"/>
  <c r="AW14" i="3"/>
  <c r="AK14" i="3"/>
  <c r="AO14" i="3"/>
  <c r="AT14" i="3"/>
  <c r="AT43" i="3" s="1"/>
  <c r="AV14" i="3"/>
  <c r="AN14" i="3"/>
  <c r="AQ14" i="3"/>
  <c r="AP14" i="3"/>
  <c r="AM14" i="3"/>
  <c r="AU14" i="3"/>
  <c r="Y29" i="3"/>
  <c r="Y28" i="3"/>
  <c r="I11" i="21"/>
  <c r="AM12" i="3" s="1"/>
  <c r="Y39" i="3"/>
  <c r="Y14" i="3"/>
  <c r="Y20" i="3"/>
  <c r="Y42" i="3"/>
  <c r="Y33" i="3"/>
  <c r="Y22" i="3"/>
  <c r="Y15" i="3"/>
  <c r="Y34" i="3"/>
  <c r="Y19" i="3"/>
  <c r="Y16" i="3"/>
  <c r="Y41" i="3"/>
  <c r="Y21" i="3"/>
  <c r="Y38" i="3"/>
  <c r="Y17" i="3"/>
  <c r="Y40" i="3"/>
  <c r="Y37" i="3"/>
  <c r="Y30" i="3"/>
  <c r="Y35" i="3"/>
  <c r="Y36" i="3"/>
  <c r="Y27" i="3"/>
  <c r="G42" i="26"/>
  <c r="Y32" i="3"/>
  <c r="Y25" i="3"/>
  <c r="A18" i="19"/>
  <c r="J11" i="21"/>
  <c r="W43" i="3" l="1"/>
  <c r="C18" i="20" s="1"/>
  <c r="X13" i="3"/>
  <c r="X43" i="3" s="1"/>
  <c r="AC13" i="3"/>
  <c r="AB13" i="3" s="1"/>
  <c r="AB43" i="3" s="1"/>
  <c r="D8" i="20" s="1"/>
  <c r="T43" i="3"/>
  <c r="C8" i="20" s="1"/>
  <c r="Z43" i="3"/>
  <c r="C25" i="20" s="1"/>
  <c r="AJ43" i="3"/>
  <c r="AQ43" i="3"/>
  <c r="D43" i="26"/>
  <c r="AA43" i="3"/>
  <c r="D41" i="26"/>
  <c r="I3" i="26"/>
  <c r="I33" i="26" s="1"/>
  <c r="D48" i="26" s="1"/>
  <c r="C48" i="26" s="1"/>
  <c r="H3" i="26"/>
  <c r="H33" i="26" s="1"/>
  <c r="F39" i="26" s="1"/>
  <c r="G3" i="26"/>
  <c r="G33" i="26" s="1"/>
  <c r="E39" i="26" s="1"/>
  <c r="S9" i="13"/>
  <c r="S10" i="13" s="1"/>
  <c r="AK43" i="3"/>
  <c r="AU43" i="3"/>
  <c r="AR43" i="3"/>
  <c r="AM43" i="3"/>
  <c r="AV43" i="3"/>
  <c r="AW43" i="3"/>
  <c r="AN43" i="3"/>
  <c r="AO43" i="3"/>
  <c r="AL43" i="3"/>
  <c r="M9" i="11"/>
  <c r="M10" i="11" s="1"/>
  <c r="AP43" i="3"/>
  <c r="AS43" i="3"/>
  <c r="S8" i="14"/>
  <c r="S9" i="14" s="1"/>
  <c r="R10" i="12"/>
  <c r="R11" i="12" s="1"/>
  <c r="C42" i="26"/>
  <c r="Y13" i="3"/>
  <c r="Y43" i="3" s="1"/>
  <c r="A19" i="19"/>
  <c r="K11" i="21"/>
  <c r="T8" i="14"/>
  <c r="T9" i="14" s="1"/>
  <c r="AN12" i="3"/>
  <c r="S10" i="12"/>
  <c r="S11" i="12" s="1"/>
  <c r="N9" i="11"/>
  <c r="N10" i="11" s="1"/>
  <c r="T9" i="13"/>
  <c r="T10" i="13" s="1"/>
  <c r="C22" i="20" l="1"/>
  <c r="C41" i="26"/>
  <c r="C43" i="26"/>
  <c r="C26" i="20"/>
  <c r="C36" i="20" s="1"/>
  <c r="C9" i="20"/>
  <c r="C10" i="20" s="1"/>
  <c r="AC43" i="3"/>
  <c r="D9" i="20" s="1"/>
  <c r="C35" i="20"/>
  <c r="D47" i="26"/>
  <c r="F38" i="26"/>
  <c r="E38" i="26"/>
  <c r="D39" i="26"/>
  <c r="C39" i="26" s="1"/>
  <c r="AE43" i="3"/>
  <c r="H38" i="26"/>
  <c r="AG43" i="3"/>
  <c r="D26" i="20" s="1"/>
  <c r="E49" i="26" s="1"/>
  <c r="F40" i="26"/>
  <c r="T10" i="12"/>
  <c r="T11" i="12" s="1"/>
  <c r="AO12" i="3"/>
  <c r="O9" i="11"/>
  <c r="O10" i="11" s="1"/>
  <c r="U8" i="14"/>
  <c r="U9" i="14" s="1"/>
  <c r="U9" i="13"/>
  <c r="U10" i="13" s="1"/>
  <c r="A20" i="19"/>
  <c r="L11" i="21"/>
  <c r="D10" i="20" l="1"/>
  <c r="D14" i="20" s="1"/>
  <c r="B9" i="20"/>
  <c r="D18" i="20"/>
  <c r="B8" i="20"/>
  <c r="B17" i="20"/>
  <c r="E47" i="26"/>
  <c r="C47" i="26" s="1"/>
  <c r="D36" i="20"/>
  <c r="B36" i="20" s="1"/>
  <c r="E40" i="26"/>
  <c r="E44" i="26" s="1"/>
  <c r="D56" i="26" s="1"/>
  <c r="F44" i="26"/>
  <c r="D57" i="26" s="1"/>
  <c r="B26" i="20"/>
  <c r="C49" i="26" s="1"/>
  <c r="D49" i="26"/>
  <c r="D51" i="26" s="1"/>
  <c r="D58" i="26" s="1"/>
  <c r="I38" i="26"/>
  <c r="I44" i="26" s="1"/>
  <c r="E57" i="26" s="1"/>
  <c r="D38" i="26"/>
  <c r="H44" i="26"/>
  <c r="E56" i="26" s="1"/>
  <c r="C28" i="20"/>
  <c r="D28" i="20"/>
  <c r="B25" i="20"/>
  <c r="G38" i="26"/>
  <c r="A21" i="19"/>
  <c r="M11" i="21"/>
  <c r="V8" i="14"/>
  <c r="V9" i="14" s="1"/>
  <c r="AP12" i="3"/>
  <c r="V9" i="13"/>
  <c r="V10" i="13" s="1"/>
  <c r="P9" i="11"/>
  <c r="P10" i="11" s="1"/>
  <c r="U10" i="12"/>
  <c r="U11" i="12" s="1"/>
  <c r="B18" i="20" l="1"/>
  <c r="B22" i="20" s="1"/>
  <c r="D22" i="20"/>
  <c r="D30" i="20" s="1"/>
  <c r="C34" i="20"/>
  <c r="C37" i="20" s="1"/>
  <c r="C14" i="20"/>
  <c r="C30" i="20" s="1"/>
  <c r="D35" i="20"/>
  <c r="B35" i="20" s="1"/>
  <c r="E51" i="26"/>
  <c r="E58" i="26" s="1"/>
  <c r="C58" i="26" s="1"/>
  <c r="G40" i="26"/>
  <c r="G44" i="26" s="1"/>
  <c r="B10" i="20"/>
  <c r="D34" i="20"/>
  <c r="C57" i="26"/>
  <c r="D40" i="26"/>
  <c r="D44" i="26" s="1"/>
  <c r="C44" i="26" s="1"/>
  <c r="C56" i="26"/>
  <c r="D59" i="26"/>
  <c r="C38" i="26"/>
  <c r="C51" i="26"/>
  <c r="B28" i="20"/>
  <c r="AQ12" i="3"/>
  <c r="Q9" i="11"/>
  <c r="Q10" i="11" s="1"/>
  <c r="W8" i="14"/>
  <c r="W9" i="14" s="1"/>
  <c r="W9" i="13"/>
  <c r="W10" i="13" s="1"/>
  <c r="V10" i="12"/>
  <c r="V11" i="12" s="1"/>
  <c r="A22" i="19"/>
  <c r="N11" i="21"/>
  <c r="B34" i="20" l="1"/>
  <c r="B37" i="20" s="1"/>
  <c r="C40" i="26"/>
  <c r="B14" i="20"/>
  <c r="B30" i="20" s="1"/>
  <c r="E53" i="26"/>
  <c r="D37" i="20"/>
  <c r="C59" i="26"/>
  <c r="D53" i="26"/>
  <c r="C53" i="26"/>
  <c r="E59" i="26"/>
  <c r="R9" i="11"/>
  <c r="R10" i="11" s="1"/>
  <c r="X9" i="13"/>
  <c r="X10" i="13" s="1"/>
  <c r="X8" i="14"/>
  <c r="X9" i="14" s="1"/>
  <c r="AR12" i="3"/>
  <c r="W10" i="12"/>
  <c r="W11" i="12" s="1"/>
  <c r="A23" i="19"/>
  <c r="O11" i="21"/>
  <c r="Y8" i="14" l="1"/>
  <c r="Y9" i="14" s="1"/>
  <c r="X10" i="12"/>
  <c r="X11" i="12" s="1"/>
  <c r="Y9" i="13"/>
  <c r="Y10" i="13" s="1"/>
  <c r="S9" i="11"/>
  <c r="S10" i="11" s="1"/>
  <c r="AS12" i="3"/>
  <c r="A24" i="19"/>
  <c r="P11" i="21"/>
  <c r="Z8" i="14" l="1"/>
  <c r="Z9" i="14" s="1"/>
  <c r="AT12" i="3"/>
  <c r="Z9" i="13"/>
  <c r="Z10" i="13" s="1"/>
  <c r="T9" i="11"/>
  <c r="T10" i="11" s="1"/>
  <c r="Y10" i="12"/>
  <c r="Y11" i="12" s="1"/>
  <c r="A25" i="19"/>
  <c r="Q11" i="21"/>
  <c r="AU12" i="3" l="1"/>
  <c r="AA8" i="14"/>
  <c r="AA9" i="14" s="1"/>
  <c r="U9" i="11"/>
  <c r="U10" i="11" s="1"/>
  <c r="AA9" i="13"/>
  <c r="AA10" i="13" s="1"/>
  <c r="Z10" i="12"/>
  <c r="Z11" i="12" s="1"/>
  <c r="A26" i="19"/>
  <c r="S11" i="21" s="1"/>
  <c r="R11" i="21"/>
  <c r="W9" i="11" l="1"/>
  <c r="W10" i="11" s="1"/>
  <c r="AW12" i="3"/>
  <c r="AC8" i="14"/>
  <c r="AC9" i="14" s="1"/>
  <c r="AC9" i="13"/>
  <c r="AC10" i="13" s="1"/>
  <c r="AB10" i="12"/>
  <c r="AB11" i="12" s="1"/>
  <c r="V9" i="11"/>
  <c r="V10" i="11" s="1"/>
  <c r="AV12" i="3"/>
  <c r="AB8" i="14"/>
  <c r="AB9" i="14" s="1"/>
  <c r="AB9" i="13"/>
  <c r="AB10" i="13" s="1"/>
  <c r="AA10" i="12"/>
  <c r="AA11"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O13" authorId="0" shapeId="0" xr:uid="{00000000-0006-0000-0500-000001000000}">
      <text>
        <r>
          <rPr>
            <sz val="9"/>
            <color indexed="81"/>
            <rFont val="Tahoma"/>
            <family val="2"/>
          </rPr>
          <t>Das maximal förderfähige AG-Monatsbrutto beträgt 8.333,33 EUR bei einer Vollzeitbeschäftigung; bei einer Teilzeitbeschäftigung entsprechend des Zeitanteils weniger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"sonstige Ausgaben FuE" in Spalte I bzw. J eintragen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Kathrin Pfeiffer</author>
  </authors>
  <commentList>
    <comment ref="A10" authorId="0" shapeId="0" xr:uid="{27DFB14D-FD00-4E1F-A573-7BBF961366EB}">
      <text>
        <r>
          <rPr>
            <sz val="9"/>
            <color indexed="81"/>
            <rFont val="Segoe UI"/>
            <family val="2"/>
          </rPr>
          <t>Bitte wählen Sie die von Ihnen gewählte Pauschale gemäß Antragsformular aus.</t>
        </r>
      </text>
    </comment>
  </commentList>
</comments>
</file>

<file path=xl/sharedStrings.xml><?xml version="1.0" encoding="utf-8"?>
<sst xmlns="http://schemas.openxmlformats.org/spreadsheetml/2006/main" count="379" uniqueCount="225">
  <si>
    <t>Funktion</t>
  </si>
  <si>
    <t>Projektmitarbeiter</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</si>
  <si>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</si>
  <si>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</si>
  <si>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</si>
  <si>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</si>
  <si>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</si>
  <si>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</si>
  <si>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</si>
  <si>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</si>
  <si>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</si>
  <si>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</si>
  <si>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</si>
  <si>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</si>
  <si>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</si>
  <si>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</si>
  <si>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</si>
  <si>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</si>
  <si>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</si>
  <si>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</si>
  <si>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</si>
  <si>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Marktvorbereitung/Markteinführung</t>
  </si>
  <si>
    <t>lfd. 
Nr.</t>
  </si>
  <si>
    <t>Materialausgaben FuE</t>
  </si>
  <si>
    <t>dav.iF</t>
  </si>
  <si>
    <t>dav.eE</t>
  </si>
  <si>
    <t>Gesamtausgaben FuE</t>
  </si>
  <si>
    <t>Gesamtausgaben Markt</t>
  </si>
  <si>
    <t>Ausgabenarten</t>
  </si>
  <si>
    <t>sonstige Ausgaben Markt</t>
  </si>
  <si>
    <t>ind. Ausgaben FuE (15% Pauschale)</t>
  </si>
  <si>
    <t>sonstige projektbez. Einzelausgaben FuE</t>
  </si>
  <si>
    <t>Innovationsphasen</t>
  </si>
  <si>
    <t xml:space="preserve">Anzahl der geplanten Arbeitspakete: </t>
  </si>
  <si>
    <t>Zuordnung zu den Innovationsphasen (iF, eE, Markt)</t>
  </si>
  <si>
    <t>BEIBLATT "GESAMTAUSGABEN NACH INNOVATIONSPHASEN"</t>
  </si>
  <si>
    <t>Zuordnung zum Arbeits-paket Nr.</t>
  </si>
  <si>
    <t>indirekte Ausgaben Markt (15% Pauschale)</t>
  </si>
  <si>
    <t xml:space="preserve">Ermittlung der Personalausgaben / indirekten Ausgaben </t>
  </si>
  <si>
    <t>Marktvorbereitung /Markteinführung</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</si>
  <si>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</si>
  <si>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</si>
  <si>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</si>
  <si>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</si>
  <si>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</si>
  <si>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</si>
  <si>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</si>
  <si>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</si>
  <si>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</si>
  <si>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</si>
  <si>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</si>
  <si>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</si>
  <si>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</si>
  <si>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</si>
  <si>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</si>
  <si>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</si>
  <si>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</si>
  <si>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</si>
  <si>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</si>
  <si>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</si>
  <si>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</si>
  <si>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</si>
  <si>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</si>
  <si>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</si>
  <si>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</si>
  <si>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</si>
  <si>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</si>
  <si>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</si>
  <si>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</si>
  <si>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lfd. Nr.</t>
  </si>
  <si>
    <t>Ausgaben in den Arbeitspaketen des Marktbereiches dürfen hier nicht beantragt werden, diese können im Arbeitsblatt "sonst.Ausgaben Markt" beantragt werden!</t>
  </si>
  <si>
    <t>Bitte geben Sie die Anzahl der geplanten Arbeitspakete an, bezeichnen Sie die Arbeitspakete und ordnen Sie die Arbeitspakete den einzelnen Innovationsphasen zu!</t>
  </si>
  <si>
    <t>Leistungsbezeichnung</t>
  </si>
  <si>
    <t>Ausgaben der Innovationsphasen iF und eE können in den Arbeitsblättern FuE beantragt werden!</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</si>
  <si>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</si>
  <si>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</si>
  <si>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</si>
  <si>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einzeln mit Leistungsbezeichnung auflisten und jede sonstige Ausgabe Markt einem Arbeitspaket der Innovationsphase Markt zuordnen!</t>
  </si>
  <si>
    <r>
      <t>BEIBLATT "SONSTIGE AUSGABEN MARKT"</t>
    </r>
    <r>
      <rPr>
        <b/>
        <vertAlign val="superscript"/>
        <sz val="16"/>
        <color theme="1"/>
        <rFont val="Arial"/>
        <family val="2"/>
      </rPr>
      <t>1</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</si>
  <si>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</si>
  <si>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</si>
  <si>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</si>
  <si>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</si>
  <si>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</si>
  <si>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</si>
  <si>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</si>
  <si>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</si>
  <si>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</si>
  <si>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</si>
  <si>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</si>
  <si>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Aufteilung der sonstigen Ausgaben Markt auf die Arbeitspakete</t>
  </si>
  <si>
    <t>Arbeitspaket/ sonst. Markt EUR</t>
  </si>
  <si>
    <t>geplante 
Personalausgaben
 iF</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</si>
  <si>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</si>
  <si>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nicht förderfähige PA iF</t>
  </si>
  <si>
    <t>nicht förderfähige PA eE</t>
  </si>
  <si>
    <t>nicht förderfähige PA Markt</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</si>
  <si>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</si>
  <si>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</si>
  <si>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</si>
  <si>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</si>
  <si>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</si>
  <si>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</si>
  <si>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</si>
  <si>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</si>
  <si>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</si>
  <si>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</si>
  <si>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</si>
  <si>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t>Art des Antragstellers:</t>
  </si>
  <si>
    <t>Unternehmen</t>
  </si>
  <si>
    <t>Hochschule</t>
  </si>
  <si>
    <t>Austritts- datum</t>
  </si>
  <si>
    <t>übrige Forschungseinrichtung</t>
  </si>
  <si>
    <t>monatliches AG-Bruttogehalt 
in EUR</t>
  </si>
  <si>
    <t>Ermittlung PA' I12</t>
  </si>
  <si>
    <t>zuwendungsfähig</t>
  </si>
  <si>
    <t>nicht zuwendungsfähig</t>
  </si>
  <si>
    <t>dav. iF</t>
  </si>
  <si>
    <t>dav. eE</t>
  </si>
  <si>
    <t>Gesamt in EUR</t>
  </si>
  <si>
    <t>gesamt</t>
  </si>
  <si>
    <t xml:space="preserve">Summe: </t>
  </si>
  <si>
    <r>
      <t>PM Markt</t>
    </r>
    <r>
      <rPr>
        <vertAlign val="superscript"/>
        <sz val="8"/>
        <color theme="1"/>
        <rFont val="Arial"/>
        <family val="2"/>
      </rPr>
      <t>6</t>
    </r>
  </si>
  <si>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</si>
  <si>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Ja</t>
  </si>
  <si>
    <t>Nein</t>
  </si>
  <si>
    <t>AN-Brutto</t>
  </si>
  <si>
    <t>SV-Anteil</t>
  </si>
  <si>
    <t>C/B</t>
  </si>
  <si>
    <t>mind. 15 %</t>
  </si>
  <si>
    <t>SV-Anteil Gesamt</t>
  </si>
  <si>
    <t>SV IF</t>
  </si>
  <si>
    <t>SV eE</t>
  </si>
  <si>
    <t>SV Markt</t>
  </si>
  <si>
    <t>Nur zur Information für die ILB</t>
  </si>
  <si>
    <t>SV Anteil</t>
  </si>
  <si>
    <r>
      <t xml:space="preserve">3  </t>
    </r>
    <r>
      <rPr>
        <sz val="10"/>
        <color theme="1"/>
        <rFont val="Arial"/>
        <family val="2"/>
      </rPr>
      <t>Hier bitte den tatsächlichen aktuellen AG-Anteil angeben, der zur Überprüfung dient, ob 15 % zur Abgeltung des AG-Anteils gewährt werden können.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</si>
  <si>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</si>
  <si>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</si>
  <si>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t>Personalausgaben iF</t>
  </si>
  <si>
    <t>AG-Anteile zur SV iF</t>
  </si>
  <si>
    <t>Fremdleistungen iF</t>
  </si>
  <si>
    <t>Materialausgaben iF</t>
  </si>
  <si>
    <t>Personalausgaben eE</t>
  </si>
  <si>
    <t>AG-Anteile zur SV eE</t>
  </si>
  <si>
    <t>Fremdleistungen eE</t>
  </si>
  <si>
    <t>Materialausgaben eE</t>
  </si>
  <si>
    <t>AG-Anteile zur SV Markt</t>
  </si>
  <si>
    <t>Die "Beiblätter Ausgaben" bitte im Excelformat über das ILB Kundenportal einreichen.</t>
  </si>
  <si>
    <t>mögliches lieferndes Unternehmen</t>
  </si>
  <si>
    <t>mögliches auftragnehmendes Unternehmen</t>
  </si>
  <si>
    <t>Anlage zum Antrag auf Gewährung einer Zuwendung aus dem Programm "ProFIT 2023"</t>
  </si>
  <si>
    <t>Anlage zum Antrag auf Gewährung einer  Zuwendung aus dem Programm "ProFIT 2023"</t>
  </si>
  <si>
    <r>
      <rPr>
        <vertAlign val="superscript"/>
        <sz val="10"/>
        <color theme="1"/>
        <rFont val="Arial"/>
        <family val="2"/>
      </rPr>
      <t>5</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</si>
  <si>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Projektmitarbeitenden zu Grunde gelegt.</t>
    </r>
  </si>
  <si>
    <t>Projektmitarbeitende</t>
  </si>
  <si>
    <t xml:space="preserve">Anlage zum Antrag auf Gewährung einer Zuwendung aus dem Programm "ProFIT 2023" </t>
  </si>
  <si>
    <t>Planung der Personenmonate (PM)/Projektmitarbeitenden</t>
  </si>
  <si>
    <t>Bitte hier die geplanten Personenmonate aus Spalte D für jeden Projektmitarbeitenden auf die geplanten Arbeitspakete aufteilen!</t>
  </si>
  <si>
    <r>
      <t xml:space="preserve">Ausgaben in den Arbeitspaketen des Marktbereiches dürfen hier </t>
    </r>
    <r>
      <rPr>
        <b/>
        <u/>
        <sz val="9"/>
        <color theme="1"/>
        <rFont val="Arial"/>
        <family val="2"/>
      </rPr>
      <t>nicht</t>
    </r>
    <r>
      <rPr>
        <b/>
        <sz val="9"/>
        <color theme="1"/>
        <rFont val="Arial"/>
        <family val="2"/>
      </rPr>
      <t xml:space="preserve"> beantragt werden, diese können im Arbeitsblatt "sonst.Ausgaben Markt" beantragt werden!</t>
    </r>
  </si>
  <si>
    <t>Bitte jede Ausgabenposition mit Leistungsbezeichnung einzeln auflisten und jede sonst. Projektausgabe einem Arbeitspaket aus den Innovationsphasen iF und eE zuordnen!</t>
  </si>
  <si>
    <t>Antragstellende Person/ Organisation</t>
  </si>
  <si>
    <t>Bitte geben Sie die Projektlaufzeit in Monaten an und planen Sie die Personenmonate für jeden Projektmitarbeitenden, wobei mit maximal einem Personenmonat pro Monat geplant werden kann!</t>
  </si>
  <si>
    <t>Antragstellende Person/ Organisation:</t>
  </si>
  <si>
    <t xml:space="preserve">Antragstellende Person/ Organisation: </t>
  </si>
  <si>
    <t>Antragstellende Person/ Organsation:</t>
  </si>
  <si>
    <t>Art der antragsstellenden Person/ Organisation:</t>
  </si>
  <si>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</si>
  <si>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</si>
  <si>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</si>
  <si>
    <t xml:space="preserve">Vorhabensbezeichnung: </t>
  </si>
  <si>
    <r>
      <t>PM 
iF</t>
    </r>
    <r>
      <rPr>
        <vertAlign val="superscript"/>
        <sz val="8"/>
        <color theme="1"/>
        <rFont val="Arial"/>
        <family val="2"/>
      </rPr>
      <t>6</t>
    </r>
  </si>
  <si>
    <t>Lfd. Nr.</t>
  </si>
  <si>
    <r>
      <t xml:space="preserve">aktueller mtl. tatsächlicher AG-Anteil zur SV in EUR </t>
    </r>
    <r>
      <rPr>
        <vertAlign val="superscript"/>
        <sz val="8"/>
        <color theme="1"/>
        <rFont val="Arial"/>
        <family val="2"/>
      </rPr>
      <t>3</t>
    </r>
  </si>
  <si>
    <r>
      <t xml:space="preserve">förderfähiges monatliches AG-Bruttogehalt 
in EUR </t>
    </r>
    <r>
      <rPr>
        <vertAlign val="superscript"/>
        <sz val="8"/>
        <color theme="1"/>
        <rFont val="Arial"/>
        <family val="2"/>
      </rPr>
      <t>5</t>
    </r>
  </si>
  <si>
    <r>
      <t xml:space="preserve"> PM eE</t>
    </r>
    <r>
      <rPr>
        <strike/>
        <vertAlign val="superscript"/>
        <sz val="8"/>
        <color theme="1"/>
        <rFont val="Arial"/>
        <family val="2"/>
      </rPr>
      <t>6</t>
    </r>
  </si>
  <si>
    <r>
      <t>geplante Personalausgaben FuE</t>
    </r>
    <r>
      <rPr>
        <vertAlign val="superscript"/>
        <sz val="8"/>
        <color theme="1"/>
        <rFont val="Arial"/>
        <family val="2"/>
      </rPr>
      <t xml:space="preserve">
</t>
    </r>
    <r>
      <rPr>
        <sz val="8"/>
        <color theme="1"/>
        <rFont val="Arial"/>
        <family val="2"/>
      </rPr>
      <t>in EUR</t>
    </r>
    <r>
      <rPr>
        <vertAlign val="superscript"/>
        <sz val="8"/>
        <color theme="1"/>
        <rFont val="Arial"/>
        <family val="2"/>
      </rPr>
      <t>7</t>
    </r>
  </si>
  <si>
    <r>
      <t>geplante Personalausgaben Markt</t>
    </r>
    <r>
      <rPr>
        <vertAlign val="superscript"/>
        <sz val="8"/>
        <color theme="1"/>
        <rFont val="Arial"/>
        <family val="2"/>
      </rPr>
      <t xml:space="preserve">
</t>
    </r>
    <r>
      <rPr>
        <sz val="8"/>
        <color theme="1"/>
        <rFont val="Arial"/>
        <family val="2"/>
      </rPr>
      <t>in EUR</t>
    </r>
    <r>
      <rPr>
        <vertAlign val="superscript"/>
        <sz val="8"/>
        <color theme="1"/>
        <rFont val="Arial"/>
        <family val="2"/>
      </rPr>
      <t>7</t>
    </r>
  </si>
  <si>
    <t>Eintritts-
datum</t>
  </si>
  <si>
    <t>Angabe zur Wochenarbeitszeit in Std. im Unternehmen:</t>
  </si>
  <si>
    <t>aktuelles mtl.
AN-Brutto² 
in EUR</t>
  </si>
  <si>
    <t>Wochen-arbeitszeit der Projekt-mitarbeitenden
in Std.</t>
  </si>
  <si>
    <t>ff. AN-Brutto</t>
  </si>
  <si>
    <t>ff. AN-Brutto
iF</t>
  </si>
  <si>
    <t>ff. AN-Brutto
eE</t>
  </si>
  <si>
    <t>ff. AN-Brutto
FuE</t>
  </si>
  <si>
    <t>ff. AN-Brutto
Markt</t>
  </si>
  <si>
    <t>förderfähiges AG-Brutto (inkl. AG-Anteil zur Sozialversicherung):</t>
  </si>
  <si>
    <t>AG-Anteile zur SV (15%)
in EUR</t>
  </si>
  <si>
    <t>nicht ff. AN-Brutto
iF</t>
  </si>
  <si>
    <t>nicht ff. AN-Brutto
eE</t>
  </si>
  <si>
    <t>nicht ff. AN-Brutto
Markt</t>
  </si>
  <si>
    <t>Pauschale</t>
  </si>
  <si>
    <t>indirekte Projektausgaben (15%-Pauschale)</t>
  </si>
  <si>
    <t>Restkostenpauschale (40%)</t>
  </si>
  <si>
    <t>sonstige projektbezogene Einzelausgaben iF</t>
  </si>
  <si>
    <t>sonstige projektbezogene Einzelausgaben eE</t>
  </si>
  <si>
    <r>
      <t>Beantragung AG-Anteil 
&gt;15 %</t>
    </r>
    <r>
      <rPr>
        <vertAlign val="superscript"/>
        <sz val="8"/>
        <rFont val="Arial"/>
        <family val="2"/>
      </rPr>
      <t>4</t>
    </r>
    <r>
      <rPr>
        <sz val="8"/>
        <rFont val="Arial"/>
        <family val="2"/>
      </rPr>
      <t xml:space="preserve">
(ja / nein)</t>
    </r>
  </si>
  <si>
    <t>Gesamtausgaben iF</t>
  </si>
  <si>
    <t>Gesamtausgaben eE</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</si>
  <si>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</si>
  <si>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r>
      <t>Nettopreis</t>
    </r>
    <r>
      <rPr>
        <b/>
        <vertAlign val="superscript"/>
        <sz val="9"/>
        <color theme="1"/>
        <rFont val="Arial"/>
        <family val="2"/>
      </rPr>
      <t>2</t>
    </r>
    <r>
      <rPr>
        <b/>
        <sz val="10"/>
        <color theme="1"/>
        <rFont val="Arial"/>
        <family val="2"/>
      </rPr>
      <t xml:space="preserve">
abzüglich Skonti und Rabatte
 in EUR</t>
    </r>
  </si>
  <si>
    <t>BEIBLATT "PLANUNG DER PERSONENMONATE"</t>
  </si>
  <si>
    <t>Die Förderung der Personalausgaben erfolgt grundsätzlich auf der Grundlage der tatsächlich zur Antragstellung gezahlten AN-Bruttogehälter zuzüglich eines AG-Anteils von 15% zur Abgeltung der AG-Anteile. Mit den Mittelabrufen sind die Gehaltsscheine und Kontoauszüge auf Anforderung in Kopie vorzulegen.</t>
  </si>
  <si>
    <r>
      <rPr>
        <vertAlign val="superscript"/>
        <sz val="10"/>
        <color theme="1"/>
        <rFont val="Arial"/>
        <family val="2"/>
      </rPr>
      <t xml:space="preserve">2  </t>
    </r>
    <r>
      <rPr>
        <sz val="10"/>
        <color theme="1"/>
        <rFont val="Arial"/>
        <family val="2"/>
      </rPr>
      <t>Hier bitte das zum Zeitpunkt der Antragstellung gewährte monatliche AN-Bruttogehalt laut aktuellem Gehaltsschein angeben! Bei NN Stellen ist das geplante monatliche AN-Bruttogehalt einzutragen. Bei Lohnempfangenden ist folgende Berechnung zugrunde zu legen: 
   Stundenlohn laut aktuellem Gehaltschein * vereinbarte Wochenstundenzahl*4,2 (entspricht durchschnittlich 21 Werktagen pro Monat).  Dieses/r Gehalt/Stundenlohn wird dann durchgängig über die Projektlaufzeit anerkannt. Gehaltssteigerungen im Projektzeitraum sind nicht förderfähig.</t>
    </r>
  </si>
  <si>
    <r>
      <t xml:space="preserve">Gesamtausgaben 
</t>
    </r>
    <r>
      <rPr>
        <sz val="9"/>
        <color theme="1"/>
        <rFont val="Arial"/>
        <family val="2"/>
      </rPr>
      <t>in EURO</t>
    </r>
  </si>
  <si>
    <r>
      <t xml:space="preserve">Ausgaben IF 
</t>
    </r>
    <r>
      <rPr>
        <sz val="9"/>
        <color theme="1"/>
        <rFont val="Arial"/>
        <family val="2"/>
      </rPr>
      <t>in EURO</t>
    </r>
  </si>
  <si>
    <r>
      <t xml:space="preserve">Ausgaben eE 
</t>
    </r>
    <r>
      <rPr>
        <sz val="9"/>
        <color theme="1"/>
        <rFont val="Arial"/>
        <family val="2"/>
      </rPr>
      <t>in EURO</t>
    </r>
  </si>
  <si>
    <r>
      <t xml:space="preserve">Ausgaben Markt 
</t>
    </r>
    <r>
      <rPr>
        <sz val="9"/>
        <color theme="1"/>
        <rFont val="Arial"/>
        <family val="2"/>
      </rPr>
      <t>in EURO</t>
    </r>
  </si>
  <si>
    <r>
      <rPr>
        <sz val="11"/>
        <color theme="1"/>
        <rFont val="Arial"/>
        <family val="2"/>
      </rPr>
      <t>davon</t>
    </r>
    <r>
      <rPr>
        <b/>
        <sz val="11"/>
        <color theme="1"/>
        <rFont val="Arial"/>
        <family val="2"/>
      </rPr>
      <t xml:space="preserve"> 
zuwendungsfähig
</t>
    </r>
    <r>
      <rPr>
        <sz val="9"/>
        <color theme="1"/>
        <rFont val="Arial"/>
        <family val="2"/>
      </rPr>
      <t>in EURO</t>
    </r>
  </si>
  <si>
    <r>
      <rPr>
        <sz val="11"/>
        <color theme="1"/>
        <rFont val="Arial"/>
        <family val="2"/>
      </rPr>
      <t>davon</t>
    </r>
    <r>
      <rPr>
        <b/>
        <sz val="11"/>
        <color theme="1"/>
        <rFont val="Arial"/>
        <family val="2"/>
      </rPr>
      <t xml:space="preserve"> 
nicht zuwendungsfähig
</t>
    </r>
    <r>
      <rPr>
        <sz val="9"/>
        <color theme="1"/>
        <rFont val="Arial"/>
        <family val="2"/>
      </rPr>
      <t>in EURO</t>
    </r>
  </si>
  <si>
    <t>Ausgaben nach Innovationsphasen</t>
  </si>
  <si>
    <t>Innovations-phase</t>
  </si>
  <si>
    <r>
      <t>Nettopreis</t>
    </r>
    <r>
      <rPr>
        <b/>
        <vertAlign val="superscript"/>
        <sz val="9"/>
        <color theme="1"/>
        <rFont val="Arial"/>
        <family val="2"/>
      </rPr>
      <t>2</t>
    </r>
    <r>
      <rPr>
        <b/>
        <sz val="9"/>
        <color theme="1"/>
        <rFont val="Arial"/>
        <family val="2"/>
      </rPr>
      <t xml:space="preserve">
abzüglich Skonti und Rabatte
 in EUR</t>
    </r>
  </si>
  <si>
    <t>nicht zuwendungsfähige Ausgaben nach Prüfung ILB 
in EUR</t>
  </si>
  <si>
    <t>davon zwf. Ausgaben iF
in EUR</t>
  </si>
  <si>
    <t>davon zwf. Ausgaben eE 
in EUR</t>
  </si>
  <si>
    <t xml:space="preserve">   Bitte Angebote soweit vorhanden bzw. andere Unterlagen zur Plausibilisierung des Kostenansatzes in dieser Reihenfolge beilegen.  </t>
  </si>
  <si>
    <t xml:space="preserve">   Bitte Angebote soweit vorhanden bzw. andere Unterlagen zur Plausibilisierung des Kostenansatzes in dieser Reihenfolge beilegen.</t>
  </si>
  <si>
    <t xml:space="preserve">   Bitte Angebote soweit vorhanden bzw. andere Unterlagen zur Plausibilisierung des Kostenansatzes in dieser Reihenfolge beilegen. </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</si>
  <si>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</si>
  <si>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PM
eE</t>
  </si>
  <si>
    <t>PM
iF</t>
  </si>
  <si>
    <t>PM
Markt</t>
  </si>
  <si>
    <t>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</si>
</sst>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 _€_-;\-* #,##0.00\ _€_-;_-* &quot;-&quot;??\ _€_-;_-@_-"/>
    <numFmt numFmtId="164" formatCode="#,##0.00;[Red]#,##0.00"/>
  </numFmts>
  <fonts count="83"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sz val="11"/>
      <color rgb="FFFF0000"/>
      <name val="Arial"/>
      <family val="2"/>
    </font>
    <font>
      <b/>
      <sz val="11"/>
      <color rgb="FFFF0000"/>
      <name val="Calibri"/>
      <family val="2"/>
      <scheme val="minor"/>
    </font>
    <font>
      <b/>
      <i/>
      <sz val="11"/>
      <color rgb="FFFF0000"/>
      <name val="Arial"/>
      <family val="2"/>
    </font>
    <font>
      <sz val="11"/>
      <color rgb="FFFF0000"/>
      <name val="Arial"/>
      <family val="2"/>
    </font>
    <font>
      <b/>
      <sz val="10"/>
      <color rgb="FFFF0000"/>
      <name val="Calibri"/>
      <family val="2"/>
      <scheme val="minor"/>
    </font>
    <font>
      <sz val="10"/>
      <color rgb="FFFF0000"/>
      <name val="Calibri"/>
      <family val="2"/>
      <scheme val="minor"/>
    </font>
    <font>
      <sz val="10"/>
      <color rgb="FFFF0000"/>
      <name val="Arial"/>
      <family val="2"/>
    </font>
    <font>
      <i/>
      <sz val="10.4"/>
      <color theme="1"/>
      <name val="Arial"/>
      <family val="2"/>
    </font>
    <font>
      <i/>
      <sz val="11"/>
      <color theme="1"/>
      <name val="Arial"/>
      <family val="2"/>
    </font>
    <font>
      <b/>
      <i/>
      <sz val="11"/>
      <color theme="1"/>
      <name val="Arial"/>
      <family val="2"/>
    </font>
    <font>
      <b/>
      <i/>
      <sz val="9"/>
      <color rgb="FFFF0000"/>
      <name val="Arial"/>
      <family val="2"/>
    </font>
    <font>
      <i/>
      <sz val="10.4"/>
      <color rgb="FFFF0000"/>
      <name val="Arial"/>
      <family val="2"/>
    </font>
    <font>
      <sz val="16"/>
      <color theme="1"/>
      <name val="Arial"/>
      <family val="2"/>
    </font>
    <font>
      <b/>
      <i/>
      <sz val="10"/>
      <color theme="1"/>
      <name val="Arial"/>
      <family val="2"/>
    </font>
    <font>
      <b/>
      <i/>
      <sz val="10"/>
      <color theme="1"/>
      <name val="Calibri"/>
      <family val="2"/>
      <scheme val="minor"/>
    </font>
    <font>
      <sz val="10"/>
      <color theme="9" tint="-0.249977111117893"/>
      <name val="Calibri"/>
      <family val="2"/>
      <scheme val="minor"/>
    </font>
    <font>
      <sz val="10"/>
      <color theme="9" tint="-0.249977111117893"/>
      <name val="Arial"/>
      <family val="2"/>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vertAlign val="superscript"/>
      <sz val="10"/>
      <color theme="1"/>
      <name val="Arial"/>
      <family val="2"/>
    </font>
    <font>
      <i/>
      <sz val="10"/>
      <color theme="1"/>
      <name val="Arial"/>
      <family val="2"/>
    </font>
    <font>
      <sz val="9"/>
      <name val="Arial"/>
      <family val="2"/>
    </font>
    <font>
      <sz val="8"/>
      <color indexed="81"/>
      <name val="Tahoma"/>
      <family val="2"/>
    </font>
    <font>
      <u/>
      <sz val="11"/>
      <color theme="10"/>
      <name val="Calibri"/>
      <family val="2"/>
      <scheme val="minor"/>
    </font>
    <font>
      <u/>
      <sz val="11"/>
      <color theme="11"/>
      <name val="Calibri"/>
      <family val="2"/>
      <scheme val="minor"/>
    </font>
    <font>
      <vertAlign val="superscript"/>
      <sz val="11"/>
      <color theme="1"/>
      <name val="Arial"/>
      <family val="2"/>
    </font>
    <font>
      <b/>
      <sz val="9"/>
      <color rgb="FFFF0000"/>
      <name val="Arial"/>
      <family val="2"/>
    </font>
    <font>
      <b/>
      <sz val="10"/>
      <color rgb="FFFF0000"/>
      <name val="Arial"/>
      <family val="2"/>
    </font>
    <font>
      <b/>
      <sz val="9"/>
      <color theme="1"/>
      <name val="Calibri"/>
      <family val="2"/>
      <scheme val="minor"/>
    </font>
    <font>
      <b/>
      <u/>
      <sz val="9"/>
      <color theme="1"/>
      <name val="Arial"/>
      <family val="2"/>
    </font>
    <font>
      <sz val="9"/>
      <color rgb="FFFF0000"/>
      <name val="Arial"/>
      <family val="2"/>
    </font>
    <font>
      <sz val="8"/>
      <name val="Arial"/>
      <family val="2"/>
    </font>
    <font>
      <vertAlign val="superscript"/>
      <sz val="8"/>
      <name val="Arial"/>
      <family val="2"/>
    </font>
    <font>
      <strike/>
      <vertAlign val="superscript"/>
      <sz val="8"/>
      <color theme="1"/>
      <name val="Arial"/>
      <family val="2"/>
    </font>
    <font>
      <sz val="7.5"/>
      <color theme="1"/>
      <name val="Arial"/>
      <family val="2"/>
    </font>
    <font>
      <b/>
      <sz val="9"/>
      <name val="Arial"/>
      <family val="2"/>
    </font>
    <font>
      <b/>
      <i/>
      <sz val="10"/>
      <color rgb="FFFF0000"/>
      <name val="Arial"/>
      <family val="2"/>
    </font>
    <font>
      <b/>
      <sz val="14"/>
      <color rgb="FF00B050"/>
      <name val="Arial"/>
      <family val="2"/>
    </font>
    <font>
      <b/>
      <sz val="12"/>
      <color rgb="FF00B050"/>
      <name val="Arial"/>
      <family val="2"/>
    </font>
    <font>
      <i/>
      <sz val="10"/>
      <color rgb="FFFF0000"/>
      <name val="Arial"/>
      <family val="2"/>
    </font>
    <font>
      <sz val="9"/>
      <color indexed="81"/>
      <name val="Segoe UI"/>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59999389629810485"/>
        <bgColor indexed="65"/>
      </patternFill>
    </fill>
    <fill>
      <patternFill patternType="solid">
        <fgColor theme="0" tint="-4.9989318521683403E-2"/>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right/>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thick">
        <color rgb="FFFF0000"/>
      </left>
      <right style="thick">
        <color rgb="FFFF0000"/>
      </right>
      <top style="thick">
        <color rgb="FFFF0000"/>
      </top>
      <bottom style="thick">
        <color rgb="FFFF0000"/>
      </bottom>
      <diagonal/>
    </border>
  </borders>
  <cellStyleXfs count="13">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9" fillId="0" borderId="0" applyFont="0" applyFill="0" applyBorder="0" applyAlignment="0" applyProtection="0"/>
    <xf numFmtId="9" fontId="19" fillId="0" borderId="0" applyFont="0" applyFill="0" applyBorder="0" applyAlignment="0" applyProtection="0"/>
    <xf numFmtId="0" fontId="19" fillId="9" borderId="0" applyNumberFormat="0" applyBorder="0" applyAlignment="0" applyProtection="0"/>
    <xf numFmtId="44" fontId="19"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cellStyleXfs>
  <cellXfs count="481">
    <xf numFmtId="0" fontId="0" fillId="0" borderId="0" xfId="0"/>
    <xf numFmtId="0" fontId="2" fillId="0" borderId="0" xfId="0" applyFont="1" applyAlignment="1" applyProtection="1">
      <alignment vertical="center"/>
    </xf>
    <xf numFmtId="0" fontId="2" fillId="0" borderId="0" xfId="0" applyFont="1" applyAlignment="1" applyProtection="1">
      <alignment horizontal="center"/>
    </xf>
    <xf numFmtId="0" fontId="4" fillId="0" borderId="0" xfId="0" applyFont="1" applyAlignment="1" applyProtection="1">
      <alignment horizontal="center"/>
    </xf>
    <xf numFmtId="0" fontId="2" fillId="0" borderId="0" xfId="0" applyFont="1" applyProtection="1"/>
    <xf numFmtId="0" fontId="2"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0" xfId="0" applyFont="1" applyProtection="1"/>
    <xf numFmtId="0" fontId="5" fillId="0" borderId="0" xfId="0" applyFont="1" applyProtection="1"/>
    <xf numFmtId="0" fontId="9" fillId="0" borderId="0" xfId="0" applyFont="1" applyProtection="1"/>
    <xf numFmtId="0" fontId="7" fillId="0" borderId="0" xfId="0" applyFont="1" applyAlignment="1" applyProtection="1">
      <alignment vertical="top"/>
    </xf>
    <xf numFmtId="0" fontId="9" fillId="0" borderId="1" xfId="0" applyFont="1" applyBorder="1" applyAlignment="1" applyProtection="1">
      <alignment horizontal="center" vertical="center"/>
      <protection locked="0"/>
    </xf>
    <xf numFmtId="0" fontId="9" fillId="0" borderId="0" xfId="0" applyFont="1" applyAlignment="1" applyProtection="1">
      <alignment horizontal="center" vertical="top"/>
    </xf>
    <xf numFmtId="0" fontId="7" fillId="0" borderId="0" xfId="0" applyFont="1" applyAlignment="1" applyProtection="1">
      <alignment vertical="center"/>
    </xf>
    <xf numFmtId="0" fontId="7" fillId="0" borderId="0" xfId="0" applyFont="1" applyProtection="1"/>
    <xf numFmtId="0" fontId="4" fillId="0" borderId="0" xfId="0" applyFont="1" applyBorder="1" applyProtection="1"/>
    <xf numFmtId="0" fontId="2" fillId="0" borderId="1" xfId="0" applyFont="1" applyBorder="1" applyAlignment="1" applyProtection="1">
      <alignment horizontal="left" vertical="center"/>
      <protection locked="0"/>
    </xf>
    <xf numFmtId="0" fontId="0" fillId="0" borderId="1" xfId="0" applyBorder="1"/>
    <xf numFmtId="0" fontId="2" fillId="0" borderId="0" xfId="0" applyFont="1" applyAlignment="1" applyProtection="1"/>
    <xf numFmtId="0" fontId="0" fillId="4" borderId="0" xfId="0" applyFill="1"/>
    <xf numFmtId="0" fontId="4" fillId="0" borderId="0" xfId="0" applyFont="1" applyAlignment="1" applyProtection="1">
      <alignment vertical="center"/>
    </xf>
    <xf numFmtId="164" fontId="11" fillId="7" borderId="1" xfId="0" applyNumberFormat="1" applyFont="1" applyFill="1" applyBorder="1" applyAlignment="1" applyProtection="1">
      <alignment horizontal="right" vertical="center"/>
    </xf>
    <xf numFmtId="0" fontId="3" fillId="6"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164" fontId="4" fillId="6" borderId="1" xfId="0" applyNumberFormat="1" applyFont="1" applyFill="1" applyBorder="1" applyAlignment="1" applyProtection="1">
      <alignment horizontal="right" vertical="center"/>
    </xf>
    <xf numFmtId="0" fontId="4" fillId="6" borderId="1" xfId="0" applyFont="1" applyFill="1" applyBorder="1" applyAlignment="1" applyProtection="1">
      <alignment horizontal="left" vertical="center"/>
    </xf>
    <xf numFmtId="0" fontId="13" fillId="6" borderId="1" xfId="0" applyFont="1" applyFill="1" applyBorder="1" applyAlignment="1" applyProtection="1">
      <alignment horizontal="center" vertical="top" wrapText="1"/>
    </xf>
    <xf numFmtId="0" fontId="13" fillId="6" borderId="1" xfId="0" applyFont="1" applyFill="1" applyBorder="1" applyAlignment="1" applyProtection="1">
      <alignment horizontal="center" vertical="top"/>
    </xf>
    <xf numFmtId="0" fontId="9" fillId="6" borderId="1" xfId="0" applyFont="1" applyFill="1" applyBorder="1" applyAlignment="1" applyProtection="1">
      <alignment horizontal="center" vertical="center"/>
    </xf>
    <xf numFmtId="0" fontId="23" fillId="6" borderId="1" xfId="0" applyFont="1" applyFill="1" applyBorder="1"/>
    <xf numFmtId="43" fontId="23" fillId="7" borderId="1" xfId="0" applyNumberFormat="1" applyFont="1" applyFill="1" applyBorder="1"/>
    <xf numFmtId="43" fontId="24" fillId="6" borderId="1" xfId="3" applyFont="1" applyFill="1" applyBorder="1"/>
    <xf numFmtId="43" fontId="17" fillId="7" borderId="1" xfId="0" applyNumberFormat="1" applyFont="1" applyFill="1" applyBorder="1"/>
    <xf numFmtId="0" fontId="17" fillId="7" borderId="1" xfId="0" applyFont="1" applyFill="1" applyBorder="1"/>
    <xf numFmtId="0" fontId="17" fillId="7" borderId="1" xfId="0" applyFont="1" applyFill="1" applyBorder="1" applyAlignment="1">
      <alignment horizontal="center"/>
    </xf>
    <xf numFmtId="0" fontId="23" fillId="7" borderId="1" xfId="0" applyFont="1" applyFill="1" applyBorder="1"/>
    <xf numFmtId="0" fontId="0" fillId="5" borderId="0" xfId="0" applyFill="1" applyBorder="1"/>
    <xf numFmtId="0" fontId="23" fillId="5" borderId="0" xfId="0" applyFont="1" applyFill="1" applyBorder="1"/>
    <xf numFmtId="43" fontId="23" fillId="5" borderId="0" xfId="0" applyNumberFormat="1" applyFont="1" applyFill="1" applyBorder="1"/>
    <xf numFmtId="0" fontId="3" fillId="6" borderId="1" xfId="0" applyFont="1" applyFill="1" applyBorder="1" applyAlignment="1" applyProtection="1">
      <alignment vertical="center"/>
    </xf>
    <xf numFmtId="0" fontId="0" fillId="3" borderId="0" xfId="0" applyFill="1"/>
    <xf numFmtId="0" fontId="0" fillId="3" borderId="0" xfId="0" applyFill="1" applyBorder="1"/>
    <xf numFmtId="0" fontId="0" fillId="3" borderId="0" xfId="0" applyFill="1" applyBorder="1" applyAlignment="1">
      <alignment shrinkToFit="1"/>
    </xf>
    <xf numFmtId="0" fontId="16" fillId="3" borderId="0" xfId="0" applyFont="1" applyFill="1"/>
    <xf numFmtId="0" fontId="2" fillId="3" borderId="0" xfId="0" applyFont="1" applyFill="1" applyProtection="1"/>
    <xf numFmtId="0" fontId="2" fillId="3" borderId="0" xfId="0" applyFont="1" applyFill="1" applyAlignment="1" applyProtection="1">
      <alignment horizontal="center"/>
    </xf>
    <xf numFmtId="0" fontId="5" fillId="3" borderId="0" xfId="0" applyFont="1" applyFill="1" applyProtection="1"/>
    <xf numFmtId="0" fontId="28" fillId="3" borderId="0" xfId="0" applyFont="1" applyFill="1" applyProtection="1"/>
    <xf numFmtId="0" fontId="4" fillId="3" borderId="0" xfId="0" applyFont="1" applyFill="1" applyProtection="1"/>
    <xf numFmtId="0" fontId="40" fillId="3" borderId="0" xfId="0" applyFont="1" applyFill="1" applyProtection="1"/>
    <xf numFmtId="0" fontId="4" fillId="3" borderId="0" xfId="0" applyFont="1" applyFill="1" applyBorder="1" applyProtection="1"/>
    <xf numFmtId="0" fontId="4" fillId="3" borderId="0" xfId="0" applyFont="1" applyFill="1" applyAlignment="1" applyProtection="1">
      <alignment horizontal="center"/>
    </xf>
    <xf numFmtId="0" fontId="4" fillId="3" borderId="0" xfId="0" applyFont="1" applyFill="1" applyAlignment="1" applyProtection="1">
      <alignment horizontal="center" vertical="center"/>
    </xf>
    <xf numFmtId="0" fontId="47" fillId="3" borderId="0" xfId="0" applyFont="1" applyFill="1" applyProtection="1"/>
    <xf numFmtId="0" fontId="48" fillId="3" borderId="0" xfId="0" applyFont="1" applyFill="1" applyProtection="1"/>
    <xf numFmtId="0" fontId="49" fillId="3" borderId="0" xfId="0" applyFont="1" applyFill="1" applyProtection="1"/>
    <xf numFmtId="0" fontId="51" fillId="3" borderId="0" xfId="0" applyFont="1" applyFill="1" applyProtection="1"/>
    <xf numFmtId="0" fontId="43" fillId="3" borderId="0" xfId="0" applyFont="1" applyFill="1" applyProtection="1"/>
    <xf numFmtId="0" fontId="46" fillId="3" borderId="0" xfId="0" applyFont="1" applyFill="1" applyProtection="1"/>
    <xf numFmtId="0" fontId="9" fillId="3" borderId="0" xfId="0" applyFont="1" applyFill="1" applyProtection="1"/>
    <xf numFmtId="0" fontId="28" fillId="0" borderId="0" xfId="0" applyFont="1" applyProtection="1"/>
    <xf numFmtId="0" fontId="52" fillId="0" borderId="0" xfId="0" applyFont="1" applyProtection="1"/>
    <xf numFmtId="0" fontId="56" fillId="3" borderId="0" xfId="0" applyFont="1" applyFill="1" applyProtection="1"/>
    <xf numFmtId="164" fontId="4"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xf>
    <xf numFmtId="2" fontId="4" fillId="6" borderId="1" xfId="0" applyNumberFormat="1" applyFont="1" applyFill="1" applyBorder="1" applyAlignment="1" applyProtection="1">
      <alignment horizontal="center" vertical="center"/>
    </xf>
    <xf numFmtId="0" fontId="2" fillId="0" borderId="0" xfId="0" applyFont="1" applyBorder="1" applyProtection="1"/>
    <xf numFmtId="0" fontId="59" fillId="3" borderId="0" xfId="0" applyFont="1" applyFill="1" applyProtection="1"/>
    <xf numFmtId="0" fontId="12" fillId="8" borderId="1" xfId="0" applyFont="1" applyFill="1" applyBorder="1" applyAlignment="1" applyProtection="1">
      <alignment vertical="top" wrapText="1"/>
    </xf>
    <xf numFmtId="164" fontId="4" fillId="8" borderId="1" xfId="0" applyNumberFormat="1" applyFont="1" applyFill="1" applyBorder="1" applyAlignment="1" applyProtection="1">
      <alignment horizontal="right" vertical="center"/>
    </xf>
    <xf numFmtId="0" fontId="60" fillId="3" borderId="0" xfId="0" applyFont="1" applyFill="1" applyProtection="1"/>
    <xf numFmtId="4" fontId="4" fillId="0" borderId="0" xfId="0" applyNumberFormat="1" applyFont="1" applyAlignment="1" applyProtection="1">
      <alignment vertical="center"/>
    </xf>
    <xf numFmtId="0" fontId="11" fillId="8" borderId="1" xfId="0" applyFont="1" applyFill="1" applyBorder="1" applyAlignment="1" applyProtection="1">
      <alignment vertical="center"/>
    </xf>
    <xf numFmtId="0" fontId="12" fillId="8" borderId="1" xfId="0" applyFont="1" applyFill="1" applyBorder="1" applyAlignment="1" applyProtection="1">
      <alignment horizontal="center" vertical="center" wrapText="1"/>
    </xf>
    <xf numFmtId="164" fontId="4" fillId="8" borderId="5" xfId="0" applyNumberFormat="1" applyFont="1" applyFill="1" applyBorder="1" applyAlignment="1" applyProtection="1">
      <alignment horizontal="right" vertical="center"/>
    </xf>
    <xf numFmtId="4" fontId="11" fillId="8" borderId="17" xfId="0" applyNumberFormat="1" applyFont="1" applyFill="1" applyBorder="1" applyAlignment="1" applyProtection="1">
      <alignment vertical="center"/>
    </xf>
    <xf numFmtId="4" fontId="4" fillId="2" borderId="24" xfId="0" applyNumberFormat="1" applyFont="1" applyFill="1" applyBorder="1" applyAlignment="1" applyProtection="1">
      <alignment vertical="center"/>
    </xf>
    <xf numFmtId="4" fontId="4" fillId="2" borderId="25" xfId="0" applyNumberFormat="1" applyFont="1" applyFill="1" applyBorder="1" applyAlignment="1" applyProtection="1">
      <alignment vertical="center"/>
    </xf>
    <xf numFmtId="4" fontId="4" fillId="2" borderId="26" xfId="0" applyNumberFormat="1" applyFont="1" applyFill="1" applyBorder="1" applyAlignment="1" applyProtection="1">
      <alignment vertical="center"/>
    </xf>
    <xf numFmtId="164" fontId="2" fillId="0" borderId="0" xfId="0" applyNumberFormat="1" applyFont="1" applyAlignment="1" applyProtection="1">
      <alignment vertical="center"/>
    </xf>
    <xf numFmtId="10" fontId="0" fillId="0" borderId="0" xfId="0" applyNumberFormat="1"/>
    <xf numFmtId="0" fontId="16" fillId="4" borderId="0" xfId="0" applyFont="1" applyFill="1"/>
    <xf numFmtId="4" fontId="0" fillId="0" borderId="0" xfId="0" applyNumberFormat="1"/>
    <xf numFmtId="4" fontId="16" fillId="0" borderId="0" xfId="0" applyNumberFormat="1" applyFont="1"/>
    <xf numFmtId="0" fontId="0" fillId="4" borderId="0" xfId="0" applyFont="1" applyFill="1"/>
    <xf numFmtId="4" fontId="0" fillId="0" borderId="0" xfId="0" applyNumberFormat="1" applyFont="1"/>
    <xf numFmtId="0" fontId="0" fillId="4" borderId="15" xfId="0" applyFill="1" applyBorder="1"/>
    <xf numFmtId="4" fontId="0" fillId="0" borderId="27" xfId="0" applyNumberFormat="1" applyBorder="1"/>
    <xf numFmtId="0" fontId="0" fillId="0" borderId="23" xfId="0" applyBorder="1"/>
    <xf numFmtId="0" fontId="0" fillId="0" borderId="17"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0" xfId="0" applyFill="1" applyBorder="1"/>
    <xf numFmtId="10" fontId="0" fillId="0" borderId="27" xfId="4" applyNumberFormat="1" applyFont="1" applyBorder="1"/>
    <xf numFmtId="10" fontId="0" fillId="0" borderId="16" xfId="4" applyNumberFormat="1" applyFont="1" applyBorder="1"/>
    <xf numFmtId="0" fontId="10" fillId="0" borderId="20" xfId="0" applyFont="1" applyBorder="1"/>
    <xf numFmtId="0" fontId="10" fillId="0" borderId="23" xfId="0" applyFont="1" applyBorder="1"/>
    <xf numFmtId="0" fontId="10" fillId="0" borderId="17" xfId="0" applyFont="1" applyBorder="1"/>
    <xf numFmtId="0" fontId="9" fillId="0" borderId="1" xfId="0" applyFont="1" applyBorder="1" applyAlignment="1" applyProtection="1">
      <alignment horizontal="left" vertical="center" wrapText="1"/>
      <protection locked="0"/>
    </xf>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64" fontId="4" fillId="0" borderId="6" xfId="0" applyNumberFormat="1" applyFont="1" applyFill="1" applyBorder="1" applyAlignment="1" applyProtection="1">
      <alignment horizontal="right" vertical="center"/>
      <protection locked="0"/>
    </xf>
    <xf numFmtId="0" fontId="17" fillId="7" borderId="5" xfId="0" applyFont="1" applyFill="1" applyBorder="1" applyAlignment="1"/>
    <xf numFmtId="9" fontId="0" fillId="0" borderId="0" xfId="0" quotePrefix="1" applyNumberFormat="1"/>
    <xf numFmtId="164" fontId="4" fillId="6" borderId="6" xfId="0" applyNumberFormat="1" applyFont="1" applyFill="1" applyBorder="1" applyAlignment="1" applyProtection="1">
      <alignment horizontal="right" vertical="center"/>
    </xf>
    <xf numFmtId="0" fontId="23" fillId="3" borderId="0" xfId="0" applyFont="1" applyFill="1" applyAlignment="1">
      <alignment horizontal="right"/>
    </xf>
    <xf numFmtId="43" fontId="24" fillId="7" borderId="1" xfId="0" applyNumberFormat="1" applyFont="1" applyFill="1" applyBorder="1"/>
    <xf numFmtId="0" fontId="17" fillId="7" borderId="4" xfId="0" applyFont="1" applyFill="1" applyBorder="1" applyAlignment="1"/>
    <xf numFmtId="0" fontId="17" fillId="7" borderId="1" xfId="0" applyFont="1" applyFill="1" applyBorder="1" applyAlignment="1"/>
    <xf numFmtId="43" fontId="17" fillId="7" borderId="6" xfId="0" applyNumberFormat="1" applyFont="1" applyFill="1" applyBorder="1" applyAlignment="1"/>
    <xf numFmtId="0" fontId="23" fillId="6" borderId="17" xfId="0" applyFont="1" applyFill="1" applyBorder="1"/>
    <xf numFmtId="0" fontId="2" fillId="0" borderId="0" xfId="0" applyFont="1" applyFill="1" applyBorder="1" applyAlignment="1" applyProtection="1">
      <alignment horizontal="left" vertical="center"/>
      <protection locked="0"/>
    </xf>
    <xf numFmtId="2" fontId="4" fillId="0" borderId="0" xfId="0" applyNumberFormat="1" applyFont="1" applyAlignment="1" applyProtection="1">
      <alignment vertical="center"/>
    </xf>
    <xf numFmtId="164" fontId="4" fillId="0" borderId="6"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0" borderId="13"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28" xfId="0" applyBorder="1" applyAlignment="1" applyProtection="1">
      <alignment horizontal="center" vertical="center" wrapText="1"/>
      <protection hidden="1"/>
    </xf>
    <xf numFmtId="0" fontId="0" fillId="0" borderId="2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43" fontId="0" fillId="0" borderId="1" xfId="6" applyNumberFormat="1" applyFont="1" applyBorder="1" applyAlignment="1" applyProtection="1">
      <alignment horizontal="center" vertical="center"/>
      <protection hidden="1"/>
    </xf>
    <xf numFmtId="10" fontId="0" fillId="0" borderId="1" xfId="4"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43" fontId="0" fillId="0" borderId="30" xfId="6" applyNumberFormat="1" applyFont="1" applyBorder="1" applyAlignment="1" applyProtection="1">
      <alignment horizontal="center" vertical="center"/>
      <protection hidden="1"/>
    </xf>
    <xf numFmtId="0" fontId="0" fillId="0" borderId="34" xfId="0" applyBorder="1" applyAlignment="1" applyProtection="1">
      <alignment horizontal="center" vertical="center"/>
      <protection hidden="1"/>
    </xf>
    <xf numFmtId="43" fontId="0" fillId="0" borderId="35" xfId="6" applyNumberFormat="1" applyFont="1" applyBorder="1" applyAlignment="1" applyProtection="1">
      <alignment horizontal="center" vertical="center"/>
      <protection hidden="1"/>
    </xf>
    <xf numFmtId="10" fontId="0" fillId="0" borderId="35" xfId="4" applyNumberFormat="1"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43" fontId="0" fillId="0" borderId="36" xfId="6" applyNumberFormat="1" applyFont="1" applyBorder="1" applyAlignment="1" applyProtection="1">
      <alignment horizontal="center" vertical="center"/>
      <protection hidden="1"/>
    </xf>
    <xf numFmtId="0" fontId="0" fillId="0" borderId="31" xfId="0" applyBorder="1" applyProtection="1">
      <protection hidden="1"/>
    </xf>
    <xf numFmtId="0" fontId="0" fillId="0" borderId="32" xfId="0" applyBorder="1" applyProtection="1">
      <protection hidden="1"/>
    </xf>
    <xf numFmtId="43" fontId="16" fillId="0" borderId="32" xfId="6" applyNumberFormat="1" applyFont="1" applyBorder="1" applyProtection="1">
      <protection hidden="1"/>
    </xf>
    <xf numFmtId="43" fontId="16" fillId="0" borderId="33" xfId="6" applyNumberFormat="1" applyFont="1" applyBorder="1" applyProtection="1">
      <protection hidden="1"/>
    </xf>
    <xf numFmtId="0" fontId="4" fillId="3" borderId="0" xfId="0" applyFont="1" applyFill="1" applyAlignment="1" applyProtection="1"/>
    <xf numFmtId="0" fontId="7" fillId="0" borderId="0" xfId="0" applyFont="1" applyAlignment="1" applyProtection="1"/>
    <xf numFmtId="2" fontId="4" fillId="9" borderId="1" xfId="5" applyNumberFormat="1" applyFont="1" applyBorder="1" applyAlignment="1" applyProtection="1">
      <alignment horizontal="right" vertical="center"/>
    </xf>
    <xf numFmtId="164" fontId="4" fillId="5" borderId="1" xfId="0" applyNumberFormat="1" applyFont="1" applyFill="1" applyBorder="1" applyAlignment="1" applyProtection="1">
      <alignment horizontal="right" vertical="center"/>
    </xf>
    <xf numFmtId="14" fontId="63" fillId="3"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protection locked="0"/>
    </xf>
    <xf numFmtId="164" fontId="4" fillId="6" borderId="5" xfId="0" applyNumberFormat="1" applyFont="1" applyFill="1" applyBorder="1" applyAlignment="1" applyProtection="1">
      <alignment horizontal="right" vertical="center"/>
    </xf>
    <xf numFmtId="164" fontId="4" fillId="6" borderId="6" xfId="0" applyNumberFormat="1" applyFont="1" applyFill="1" applyBorder="1" applyAlignment="1" applyProtection="1">
      <alignment horizontal="center" vertical="center"/>
    </xf>
    <xf numFmtId="164" fontId="4" fillId="6" borderId="40" xfId="0" applyNumberFormat="1" applyFont="1" applyFill="1" applyBorder="1" applyAlignment="1" applyProtection="1">
      <alignment horizontal="right" vertical="center"/>
    </xf>
    <xf numFmtId="164" fontId="4" fillId="6" borderId="41" xfId="0" applyNumberFormat="1" applyFont="1" applyFill="1" applyBorder="1" applyAlignment="1" applyProtection="1">
      <alignment horizontal="right" vertical="center"/>
    </xf>
    <xf numFmtId="0" fontId="7" fillId="6" borderId="1" xfId="0" applyFont="1" applyFill="1" applyBorder="1" applyAlignment="1" applyProtection="1">
      <alignment horizontal="center" vertical="top" wrapText="1"/>
    </xf>
    <xf numFmtId="9" fontId="73" fillId="6" borderId="1" xfId="0" applyNumberFormat="1" applyFont="1" applyFill="1" applyBorder="1" applyAlignment="1" applyProtection="1">
      <alignment horizontal="center" vertical="top" wrapText="1"/>
    </xf>
    <xf numFmtId="0" fontId="7" fillId="6" borderId="6" xfId="0" applyFont="1" applyFill="1" applyBorder="1" applyAlignment="1" applyProtection="1">
      <alignment horizontal="center" vertical="top" wrapText="1"/>
    </xf>
    <xf numFmtId="0" fontId="7" fillId="6" borderId="5" xfId="0" applyFont="1" applyFill="1" applyBorder="1" applyAlignment="1" applyProtection="1">
      <alignment horizontal="center" vertical="top" wrapText="1"/>
    </xf>
    <xf numFmtId="0" fontId="7" fillId="6" borderId="39" xfId="0" applyFont="1" applyFill="1" applyBorder="1" applyAlignment="1" applyProtection="1">
      <alignment horizontal="center" vertical="top" wrapText="1"/>
    </xf>
    <xf numFmtId="0" fontId="7" fillId="5" borderId="1" xfId="0" applyFont="1" applyFill="1" applyBorder="1" applyAlignment="1" applyProtection="1">
      <alignment horizontal="center" vertical="top" wrapText="1"/>
    </xf>
    <xf numFmtId="0" fontId="7" fillId="8" borderId="1" xfId="0" applyFont="1" applyFill="1" applyBorder="1" applyAlignment="1" applyProtection="1">
      <alignment vertical="top" wrapText="1"/>
    </xf>
    <xf numFmtId="0" fontId="7" fillId="8" borderId="20" xfId="0" applyFont="1" applyFill="1" applyBorder="1" applyAlignment="1" applyProtection="1">
      <alignment horizontal="center" vertical="center" wrapText="1"/>
    </xf>
    <xf numFmtId="10" fontId="76" fillId="6" borderId="1" xfId="4" applyNumberFormat="1" applyFont="1" applyFill="1" applyBorder="1" applyAlignment="1" applyProtection="1">
      <alignment horizontal="center" vertical="center" wrapText="1"/>
    </xf>
    <xf numFmtId="0" fontId="73" fillId="8" borderId="1" xfId="0" applyFont="1" applyFill="1" applyBorder="1" applyAlignment="1" applyProtection="1">
      <alignment horizontal="center" vertical="top" wrapText="1"/>
    </xf>
    <xf numFmtId="4" fontId="77" fillId="8" borderId="6" xfId="0" applyNumberFormat="1" applyFont="1" applyFill="1" applyBorder="1" applyAlignment="1" applyProtection="1">
      <alignment horizontal="right" vertical="center"/>
    </xf>
    <xf numFmtId="0" fontId="11" fillId="6" borderId="42" xfId="0" applyFont="1" applyFill="1" applyBorder="1" applyAlignment="1" applyProtection="1">
      <alignment horizontal="right" vertical="center"/>
    </xf>
    <xf numFmtId="0" fontId="11" fillId="6" borderId="42" xfId="0" applyFont="1" applyFill="1" applyBorder="1" applyAlignment="1" applyProtection="1">
      <alignment vertical="center"/>
    </xf>
    <xf numFmtId="0" fontId="11" fillId="6" borderId="2" xfId="0" applyFont="1" applyFill="1" applyBorder="1" applyAlignment="1" applyProtection="1">
      <alignment vertical="center"/>
    </xf>
    <xf numFmtId="0" fontId="11" fillId="6" borderId="16" xfId="0" applyFont="1" applyFill="1" applyBorder="1" applyAlignment="1" applyProtection="1">
      <alignment vertical="center"/>
    </xf>
    <xf numFmtId="4" fontId="63" fillId="2" borderId="1" xfId="0" applyNumberFormat="1" applyFont="1" applyFill="1" applyBorder="1" applyAlignment="1" applyProtection="1">
      <alignment horizontal="right" vertical="center"/>
    </xf>
    <xf numFmtId="4" fontId="77" fillId="6" borderId="6" xfId="0" applyNumberFormat="1" applyFont="1" applyFill="1" applyBorder="1" applyAlignment="1" applyProtection="1">
      <alignment horizontal="right" vertical="center"/>
    </xf>
    <xf numFmtId="0" fontId="4" fillId="3" borderId="0" xfId="0" applyFont="1" applyFill="1" applyAlignment="1" applyProtection="1">
      <alignment horizontal="left" wrapText="1"/>
    </xf>
    <xf numFmtId="0" fontId="2" fillId="3" borderId="0" xfId="0" applyFont="1" applyFill="1" applyAlignment="1" applyProtection="1">
      <alignment horizontal="center" vertical="center"/>
    </xf>
    <xf numFmtId="0" fontId="20" fillId="10" borderId="0" xfId="0" applyFont="1" applyFill="1" applyAlignment="1" applyProtection="1">
      <alignment vertical="center"/>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2" fillId="10" borderId="0" xfId="0" applyFont="1" applyFill="1" applyAlignment="1" applyProtection="1"/>
    <xf numFmtId="0" fontId="25" fillId="10" borderId="0" xfId="0" applyFont="1" applyFill="1" applyProtection="1"/>
    <xf numFmtId="0" fontId="2" fillId="10" borderId="0" xfId="0" applyFont="1" applyFill="1" applyProtection="1"/>
    <xf numFmtId="0" fontId="28" fillId="10" borderId="0" xfId="0" applyFont="1" applyFill="1" applyProtection="1"/>
    <xf numFmtId="0" fontId="2" fillId="10" borderId="0" xfId="0" applyFont="1" applyFill="1" applyAlignment="1" applyProtection="1">
      <alignment horizontal="left"/>
    </xf>
    <xf numFmtId="0" fontId="43" fillId="10" borderId="0" xfId="0" applyFont="1" applyFill="1" applyProtection="1"/>
    <xf numFmtId="0" fontId="33" fillId="10" borderId="0" xfId="0" applyFont="1" applyFill="1" applyBorder="1" applyAlignment="1" applyProtection="1">
      <alignment horizontal="left"/>
    </xf>
    <xf numFmtId="0" fontId="2" fillId="10" borderId="2" xfId="0" applyFont="1" applyFill="1" applyBorder="1" applyAlignment="1" applyProtection="1">
      <alignment horizontal="center"/>
    </xf>
    <xf numFmtId="0" fontId="2" fillId="10" borderId="2" xfId="0" applyFont="1" applyFill="1" applyBorder="1" applyProtection="1"/>
    <xf numFmtId="0" fontId="2" fillId="10" borderId="0" xfId="0" applyFont="1" applyFill="1" applyAlignment="1" applyProtection="1">
      <alignment horizontal="center"/>
    </xf>
    <xf numFmtId="0" fontId="4" fillId="10" borderId="0" xfId="0" applyFont="1" applyFill="1" applyProtection="1"/>
    <xf numFmtId="0" fontId="46" fillId="10" borderId="0" xfId="0" applyFont="1" applyFill="1" applyProtection="1"/>
    <xf numFmtId="0" fontId="9" fillId="10" borderId="0" xfId="0" applyFont="1" applyFill="1" applyProtection="1"/>
    <xf numFmtId="0" fontId="4" fillId="10" borderId="3" xfId="0" applyFont="1" applyFill="1" applyBorder="1" applyProtection="1"/>
    <xf numFmtId="0" fontId="4" fillId="10" borderId="0" xfId="0" applyFont="1" applyFill="1" applyBorder="1" applyProtection="1"/>
    <xf numFmtId="0" fontId="13" fillId="10" borderId="0" xfId="0" applyFont="1" applyFill="1" applyBorder="1" applyAlignment="1" applyProtection="1">
      <alignment horizontal="right" vertical="center"/>
    </xf>
    <xf numFmtId="4" fontId="13" fillId="10" borderId="0" xfId="0" applyNumberFormat="1" applyFont="1" applyFill="1" applyBorder="1" applyAlignment="1" applyProtection="1">
      <alignment horizontal="right" vertical="center"/>
    </xf>
    <xf numFmtId="0" fontId="13" fillId="10" borderId="0" xfId="0" applyFont="1" applyFill="1" applyBorder="1" applyAlignment="1" applyProtection="1">
      <alignment horizontal="center" vertical="center"/>
    </xf>
    <xf numFmtId="0" fontId="9" fillId="0" borderId="3" xfId="0" applyFont="1" applyBorder="1" applyAlignment="1" applyProtection="1">
      <alignment horizontal="center" vertical="top"/>
    </xf>
    <xf numFmtId="0" fontId="9" fillId="0" borderId="2" xfId="0" applyFont="1" applyBorder="1" applyProtection="1"/>
    <xf numFmtId="0" fontId="3" fillId="10" borderId="0" xfId="3" applyNumberFormat="1" applyFont="1" applyFill="1" applyAlignment="1" applyProtection="1">
      <alignment horizontal="left"/>
    </xf>
    <xf numFmtId="0" fontId="40" fillId="10" borderId="0" xfId="0" applyFont="1" applyFill="1" applyProtection="1"/>
    <xf numFmtId="0" fontId="40" fillId="10" borderId="0" xfId="0" applyFont="1" applyFill="1" applyAlignment="1" applyProtection="1">
      <alignment horizontal="center" vertical="center"/>
    </xf>
    <xf numFmtId="0" fontId="2" fillId="10" borderId="0" xfId="0" applyFont="1" applyFill="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43" fontId="2" fillId="10" borderId="0" xfId="3" applyFont="1" applyFill="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28" fillId="10" borderId="0" xfId="0" applyFont="1" applyFill="1" applyAlignment="1" applyProtection="1">
      <alignment horizontal="left"/>
    </xf>
    <xf numFmtId="0" fontId="52" fillId="10" borderId="0" xfId="0" applyFont="1" applyFill="1" applyProtection="1"/>
    <xf numFmtId="0" fontId="2" fillId="10" borderId="0" xfId="0" applyFont="1" applyFill="1" applyAlignment="1" applyProtection="1">
      <alignment shrinkToFit="1"/>
    </xf>
    <xf numFmtId="0" fontId="69" fillId="10" borderId="0" xfId="0" applyFont="1" applyFill="1" applyAlignment="1" applyProtection="1">
      <alignment horizontal="left"/>
    </xf>
    <xf numFmtId="0" fontId="22" fillId="10" borderId="0" xfId="0" applyFont="1" applyFill="1" applyAlignment="1" applyProtection="1">
      <alignment horizontal="left"/>
    </xf>
    <xf numFmtId="0" fontId="56" fillId="10" borderId="0" xfId="0" applyFont="1" applyFill="1" applyProtection="1"/>
    <xf numFmtId="0" fontId="59" fillId="10" borderId="0" xfId="0" applyFont="1" applyFill="1" applyProtection="1"/>
    <xf numFmtId="0" fontId="1" fillId="10" borderId="0" xfId="0" applyFont="1" applyFill="1" applyProtection="1"/>
    <xf numFmtId="0" fontId="59" fillId="10" borderId="0" xfId="0" applyFont="1" applyFill="1" applyAlignment="1" applyProtection="1">
      <alignment horizontal="center" vertical="center"/>
    </xf>
    <xf numFmtId="0" fontId="59" fillId="10" borderId="0" xfId="0" applyFont="1" applyFill="1" applyAlignment="1" applyProtection="1">
      <alignment horizontal="center" vertical="center" shrinkToFit="1"/>
    </xf>
    <xf numFmtId="0" fontId="3" fillId="10" borderId="0" xfId="0" applyFont="1" applyFill="1" applyProtection="1"/>
    <xf numFmtId="0" fontId="3" fillId="10" borderId="0" xfId="0" applyFont="1" applyFill="1" applyAlignment="1" applyProtection="1">
      <alignment horizontal="center" vertical="center"/>
    </xf>
    <xf numFmtId="0" fontId="5" fillId="10" borderId="0" xfId="0" applyFont="1" applyFill="1" applyProtection="1"/>
    <xf numFmtId="0" fontId="11" fillId="10" borderId="0" xfId="0" applyFont="1" applyFill="1" applyProtection="1"/>
    <xf numFmtId="0" fontId="11" fillId="10" borderId="0" xfId="0" applyFont="1" applyFill="1" applyAlignment="1" applyProtection="1">
      <alignment horizontal="center" vertical="center"/>
    </xf>
    <xf numFmtId="0" fontId="33" fillId="10" borderId="0" xfId="0" applyFont="1" applyFill="1" applyAlignment="1" applyProtection="1">
      <alignment horizontal="center" vertical="center"/>
    </xf>
    <xf numFmtId="0" fontId="47" fillId="10" borderId="0" xfId="0" applyFont="1" applyFill="1" applyProtection="1"/>
    <xf numFmtId="0" fontId="33" fillId="10" borderId="0" xfId="0" applyFont="1" applyFill="1" applyAlignment="1" applyProtection="1"/>
    <xf numFmtId="0" fontId="33" fillId="10" borderId="0" xfId="0" applyFont="1" applyFill="1" applyProtection="1"/>
    <xf numFmtId="0" fontId="48" fillId="10" borderId="0" xfId="0" applyFont="1" applyFill="1" applyProtection="1"/>
    <xf numFmtId="0" fontId="48" fillId="10" borderId="0" xfId="0" applyFont="1" applyFill="1" applyAlignment="1" applyProtection="1">
      <alignment horizontal="center" vertical="center"/>
    </xf>
    <xf numFmtId="0" fontId="48" fillId="10" borderId="0" xfId="0" applyFont="1" applyFill="1" applyAlignment="1" applyProtection="1">
      <alignment horizontal="center"/>
    </xf>
    <xf numFmtId="0" fontId="69" fillId="10" borderId="0" xfId="0" applyFont="1" applyFill="1" applyProtection="1"/>
    <xf numFmtId="0" fontId="72" fillId="10" borderId="0" xfId="0" applyFont="1" applyFill="1" applyProtection="1"/>
    <xf numFmtId="0" fontId="50" fillId="10" borderId="0" xfId="0" applyFont="1" applyFill="1" applyAlignment="1" applyProtection="1"/>
    <xf numFmtId="0" fontId="50" fillId="10" borderId="0" xfId="0" applyFont="1" applyFill="1" applyAlignment="1" applyProtection="1">
      <alignment horizontal="center" vertical="center"/>
    </xf>
    <xf numFmtId="0" fontId="51" fillId="10" borderId="0" xfId="0" applyFont="1" applyFill="1" applyProtection="1"/>
    <xf numFmtId="0" fontId="2" fillId="10" borderId="0" xfId="0" applyFont="1" applyFill="1" applyAlignment="1" applyProtection="1">
      <alignment vertical="center"/>
    </xf>
    <xf numFmtId="0" fontId="2" fillId="10" borderId="2" xfId="0" applyFont="1" applyFill="1" applyBorder="1" applyAlignment="1" applyProtection="1">
      <alignment vertical="center"/>
    </xf>
    <xf numFmtId="0" fontId="2" fillId="10" borderId="0" xfId="0" applyFont="1" applyFill="1" applyBorder="1" applyAlignment="1" applyProtection="1">
      <alignment vertical="center"/>
    </xf>
    <xf numFmtId="164" fontId="4" fillId="10" borderId="0" xfId="0" applyNumberFormat="1" applyFont="1" applyFill="1" applyProtection="1"/>
    <xf numFmtId="0" fontId="9" fillId="10" borderId="0" xfId="0" applyFont="1" applyFill="1" applyAlignment="1" applyProtection="1">
      <alignment vertical="center"/>
    </xf>
    <xf numFmtId="0" fontId="9" fillId="10" borderId="0" xfId="0" applyFont="1" applyFill="1" applyAlignment="1" applyProtection="1"/>
    <xf numFmtId="0" fontId="62" fillId="10" borderId="0" xfId="0" applyFont="1" applyFill="1" applyAlignment="1" applyProtection="1"/>
    <xf numFmtId="0" fontId="14" fillId="10" borderId="0" xfId="0" applyFont="1" applyFill="1" applyAlignment="1" applyProtection="1">
      <alignment wrapText="1"/>
    </xf>
    <xf numFmtId="0" fontId="36" fillId="10" borderId="0" xfId="0" applyFont="1" applyFill="1" applyProtection="1"/>
    <xf numFmtId="0" fontId="11" fillId="10" borderId="0" xfId="0" applyFont="1" applyFill="1" applyAlignment="1" applyProtection="1"/>
    <xf numFmtId="0" fontId="29" fillId="10" borderId="0" xfId="0" applyFont="1" applyFill="1" applyAlignment="1" applyProtection="1"/>
    <xf numFmtId="0" fontId="10" fillId="10" borderId="0" xfId="0" applyFont="1" applyFill="1" applyBorder="1" applyAlignment="1" applyProtection="1"/>
    <xf numFmtId="0" fontId="9" fillId="10" borderId="0" xfId="0" applyFont="1" applyFill="1" applyBorder="1" applyAlignment="1" applyProtection="1">
      <alignment horizontal="center" vertical="center"/>
    </xf>
    <xf numFmtId="0" fontId="9" fillId="10" borderId="0" xfId="0" applyFont="1" applyFill="1" applyAlignment="1" applyProtection="1">
      <alignment horizontal="center" vertical="center"/>
    </xf>
    <xf numFmtId="0" fontId="9" fillId="10" borderId="0" xfId="0" applyFont="1" applyFill="1" applyAlignment="1" applyProtection="1">
      <alignment horizontal="center"/>
    </xf>
    <xf numFmtId="0" fontId="20" fillId="10" borderId="0" xfId="0" applyFont="1" applyFill="1" applyProtection="1"/>
    <xf numFmtId="0" fontId="2" fillId="10" borderId="0" xfId="0" applyFont="1" applyFill="1" applyAlignment="1" applyProtection="1">
      <alignment horizontal="justify" vertical="center"/>
    </xf>
    <xf numFmtId="0" fontId="27" fillId="0" borderId="0" xfId="0" applyFont="1" applyAlignment="1" applyProtection="1">
      <alignment wrapText="1"/>
    </xf>
    <xf numFmtId="0" fontId="80" fillId="10" borderId="0" xfId="0" applyFont="1" applyFill="1" applyProtection="1"/>
    <xf numFmtId="0" fontId="79" fillId="10" borderId="0" xfId="0" applyFont="1" applyFill="1" applyProtection="1"/>
    <xf numFmtId="0" fontId="79" fillId="10" borderId="0" xfId="0" applyFont="1" applyFill="1" applyBorder="1" applyAlignment="1" applyProtection="1"/>
    <xf numFmtId="0" fontId="79" fillId="0" borderId="0" xfId="0" applyFont="1" applyProtection="1"/>
    <xf numFmtId="0" fontId="43" fillId="0" borderId="0" xfId="0" applyFont="1" applyAlignment="1" applyProtection="1">
      <alignment vertical="center"/>
    </xf>
    <xf numFmtId="0" fontId="25" fillId="6" borderId="13" xfId="0" applyFont="1" applyFill="1" applyBorder="1" applyAlignment="1" applyProtection="1">
      <alignment vertical="center"/>
    </xf>
    <xf numFmtId="0" fontId="2" fillId="0" borderId="0" xfId="0" applyFont="1" applyBorder="1" applyAlignment="1" applyProtection="1">
      <alignment horizontal="center" vertical="center"/>
    </xf>
    <xf numFmtId="0" fontId="3" fillId="6" borderId="10" xfId="0" applyFont="1" applyFill="1" applyBorder="1" applyAlignment="1" applyProtection="1">
      <alignment horizontal="center"/>
    </xf>
    <xf numFmtId="0" fontId="2" fillId="3" borderId="0" xfId="0" applyFont="1" applyFill="1" applyBorder="1" applyAlignment="1" applyProtection="1">
      <alignment horizontal="left" vertical="center"/>
    </xf>
    <xf numFmtId="0" fontId="2" fillId="6" borderId="7" xfId="0" applyFont="1" applyFill="1" applyBorder="1" applyAlignment="1" applyProtection="1"/>
    <xf numFmtId="0" fontId="2" fillId="6" borderId="48" xfId="0" applyFont="1" applyFill="1" applyBorder="1" applyAlignment="1" applyProtection="1"/>
    <xf numFmtId="0" fontId="3" fillId="6" borderId="49" xfId="0" applyFont="1" applyFill="1" applyBorder="1" applyAlignment="1" applyProtection="1">
      <alignment horizontal="center"/>
    </xf>
    <xf numFmtId="0" fontId="3" fillId="10" borderId="0" xfId="0" applyFont="1" applyFill="1" applyAlignment="1" applyProtection="1">
      <alignment vertical="center"/>
    </xf>
    <xf numFmtId="14" fontId="2" fillId="0" borderId="0" xfId="0" applyNumberFormat="1" applyFont="1" applyProtection="1"/>
    <xf numFmtId="0" fontId="3" fillId="0" borderId="38" xfId="0" applyFont="1" applyFill="1" applyBorder="1" applyAlignment="1" applyProtection="1">
      <alignment horizontal="center"/>
      <protection locked="0"/>
    </xf>
    <xf numFmtId="14" fontId="2" fillId="0" borderId="22" xfId="0" applyNumberFormat="1" applyFont="1" applyFill="1" applyBorder="1" applyAlignment="1" applyProtection="1">
      <alignment horizontal="center"/>
      <protection locked="0"/>
    </xf>
    <xf numFmtId="0" fontId="0" fillId="10" borderId="0" xfId="0" applyFill="1" applyProtection="1"/>
    <xf numFmtId="0" fontId="0" fillId="3" borderId="0" xfId="0" applyFill="1" applyProtection="1"/>
    <xf numFmtId="0" fontId="0" fillId="10" borderId="0" xfId="0" applyFill="1" applyAlignment="1" applyProtection="1"/>
    <xf numFmtId="0" fontId="41" fillId="10" borderId="0" xfId="0" applyFont="1" applyFill="1" applyAlignment="1" applyProtection="1"/>
    <xf numFmtId="0" fontId="35" fillId="10" borderId="0" xfId="0" applyFont="1" applyFill="1" applyProtection="1"/>
    <xf numFmtId="0" fontId="37" fillId="10" borderId="0" xfId="0" applyFont="1" applyFill="1" applyProtection="1"/>
    <xf numFmtId="0" fontId="37" fillId="10" borderId="0" xfId="0" applyFont="1" applyFill="1" applyBorder="1" applyAlignment="1" applyProtection="1"/>
    <xf numFmtId="0" fontId="37" fillId="0" borderId="0" xfId="0" applyFont="1" applyProtection="1"/>
    <xf numFmtId="0" fontId="2" fillId="10" borderId="0" xfId="0" applyFont="1" applyFill="1" applyBorder="1" applyAlignment="1" applyProtection="1">
      <alignment horizontal="left" vertical="center"/>
    </xf>
    <xf numFmtId="0" fontId="0" fillId="0" borderId="0" xfId="0" applyProtection="1"/>
    <xf numFmtId="0" fontId="19" fillId="9" borderId="1" xfId="5" applyBorder="1" applyAlignment="1" applyProtection="1">
      <alignment horizontal="center" vertical="center"/>
    </xf>
    <xf numFmtId="0" fontId="0" fillId="10" borderId="0" xfId="0" applyFont="1" applyFill="1" applyBorder="1" applyAlignment="1" applyProtection="1"/>
    <xf numFmtId="0" fontId="0" fillId="10" borderId="0" xfId="0" applyFont="1" applyFill="1" applyProtection="1"/>
    <xf numFmtId="0" fontId="0" fillId="3" borderId="0" xfId="0" applyFont="1" applyFill="1" applyProtection="1"/>
    <xf numFmtId="0" fontId="5" fillId="10" borderId="0" xfId="0" applyFont="1" applyFill="1" applyAlignment="1" applyProtection="1">
      <alignment horizontal="center" vertical="center"/>
    </xf>
    <xf numFmtId="0" fontId="5" fillId="10" borderId="0" xfId="0" applyFont="1" applyFill="1" applyAlignment="1" applyProtection="1">
      <alignment horizontal="center"/>
    </xf>
    <xf numFmtId="0" fontId="28" fillId="10" borderId="0" xfId="0" applyFont="1" applyFill="1" applyAlignment="1" applyProtection="1">
      <alignment horizontal="center" vertical="center"/>
    </xf>
    <xf numFmtId="0" fontId="28" fillId="10" borderId="0" xfId="0" applyFont="1" applyFill="1" applyAlignment="1" applyProtection="1">
      <alignment horizontal="center"/>
    </xf>
    <xf numFmtId="0" fontId="18" fillId="10" borderId="0" xfId="0" applyFont="1" applyFill="1" applyProtection="1"/>
    <xf numFmtId="0" fontId="21" fillId="10" borderId="0" xfId="0" applyFont="1" applyFill="1" applyAlignment="1" applyProtection="1">
      <alignment horizontal="center" vertical="center"/>
    </xf>
    <xf numFmtId="0" fontId="42" fillId="10" borderId="0" xfId="0" applyFont="1" applyFill="1" applyProtection="1"/>
    <xf numFmtId="0" fontId="43" fillId="10" borderId="0" xfId="0" applyFont="1" applyFill="1" applyAlignment="1" applyProtection="1">
      <alignment horizontal="center"/>
    </xf>
    <xf numFmtId="0" fontId="43" fillId="10" borderId="0" xfId="0" applyFont="1" applyFill="1" applyAlignment="1" applyProtection="1">
      <alignment horizontal="center" vertical="center"/>
    </xf>
    <xf numFmtId="0" fontId="3" fillId="0" borderId="0" xfId="0" applyFont="1" applyAlignment="1" applyProtection="1">
      <alignment vertical="center"/>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4" fillId="6" borderId="1" xfId="0" applyFont="1" applyFill="1" applyBorder="1" applyAlignment="1" applyProtection="1">
      <alignment vertical="center" textRotation="90"/>
    </xf>
    <xf numFmtId="0" fontId="4" fillId="6" borderId="5" xfId="0" applyFont="1" applyFill="1" applyBorder="1" applyAlignment="1" applyProtection="1">
      <alignment vertical="center" textRotation="90"/>
    </xf>
    <xf numFmtId="0" fontId="2" fillId="6" borderId="1" xfId="0" applyFont="1" applyFill="1" applyBorder="1" applyAlignment="1" applyProtection="1">
      <alignment vertical="center"/>
    </xf>
    <xf numFmtId="0" fontId="2" fillId="6" borderId="1" xfId="0" applyFont="1" applyFill="1" applyBorder="1" applyAlignment="1" applyProtection="1">
      <alignment horizontal="left" vertical="center"/>
    </xf>
    <xf numFmtId="2" fontId="2" fillId="6" borderId="1" xfId="0" applyNumberFormat="1"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5" fillId="6" borderId="1" xfId="0" applyFont="1" applyFill="1" applyBorder="1" applyAlignment="1" applyProtection="1">
      <alignment vertical="center"/>
    </xf>
    <xf numFmtId="0" fontId="3" fillId="0" borderId="0" xfId="0" applyFont="1" applyFill="1" applyBorder="1" applyAlignment="1" applyProtection="1">
      <alignment vertical="center"/>
    </xf>
    <xf numFmtId="0" fontId="24" fillId="10" borderId="0" xfId="0" applyFont="1" applyFill="1" applyAlignment="1" applyProtection="1">
      <alignment horizontal="center" shrinkToFit="1"/>
    </xf>
    <xf numFmtId="0" fontId="0" fillId="10" borderId="0" xfId="0" applyFont="1" applyFill="1" applyAlignment="1" applyProtection="1">
      <alignment horizontal="center" shrinkToFit="1"/>
    </xf>
    <xf numFmtId="0" fontId="0" fillId="10" borderId="0" xfId="0" applyFill="1" applyAlignment="1" applyProtection="1">
      <alignment horizontal="center" shrinkToFit="1"/>
    </xf>
    <xf numFmtId="0" fontId="0" fillId="10" borderId="0" xfId="0" applyFont="1" applyFill="1" applyAlignment="1" applyProtection="1">
      <alignment horizontal="left"/>
    </xf>
    <xf numFmtId="4" fontId="19" fillId="9" borderId="1" xfId="5" applyNumberFormat="1" applyBorder="1" applyAlignment="1" applyProtection="1">
      <alignment horizontal="right" vertical="center"/>
    </xf>
    <xf numFmtId="0" fontId="10" fillId="10" borderId="0" xfId="0" applyFont="1" applyFill="1" applyAlignment="1" applyProtection="1">
      <alignment vertical="center"/>
    </xf>
    <xf numFmtId="0" fontId="10" fillId="10" borderId="0" xfId="0" applyFont="1" applyFill="1" applyAlignment="1" applyProtection="1"/>
    <xf numFmtId="0" fontId="24" fillId="10" borderId="0" xfId="0" applyFont="1" applyFill="1" applyProtection="1"/>
    <xf numFmtId="0" fontId="24" fillId="3" borderId="0" xfId="0" applyFont="1" applyFill="1" applyProtection="1"/>
    <xf numFmtId="0" fontId="24" fillId="0" borderId="0" xfId="0" applyFont="1" applyProtection="1"/>
    <xf numFmtId="0" fontId="9" fillId="0" borderId="52" xfId="0" applyFont="1" applyFill="1" applyBorder="1" applyAlignment="1" applyProtection="1">
      <alignment horizontal="center" vertical="center"/>
      <protection locked="0"/>
    </xf>
    <xf numFmtId="0" fontId="0" fillId="10" borderId="0" xfId="0" applyFill="1" applyAlignment="1" applyProtection="1">
      <alignment horizontal="left"/>
    </xf>
    <xf numFmtId="0" fontId="34" fillId="10" borderId="0" xfId="0" applyFont="1" applyFill="1" applyBorder="1" applyAlignment="1" applyProtection="1">
      <alignment horizontal="left"/>
    </xf>
    <xf numFmtId="0" fontId="15" fillId="10" borderId="0" xfId="0" applyFont="1" applyFill="1" applyBorder="1" applyAlignment="1" applyProtection="1"/>
    <xf numFmtId="0" fontId="38" fillId="3" borderId="0" xfId="0" applyFont="1" applyFill="1" applyProtection="1"/>
    <xf numFmtId="0" fontId="38" fillId="10" borderId="0" xfId="0" applyFont="1" applyFill="1" applyAlignment="1" applyProtection="1">
      <alignment vertical="center"/>
    </xf>
    <xf numFmtId="0" fontId="38" fillId="10" borderId="0" xfId="0" applyFont="1" applyFill="1" applyBorder="1" applyAlignment="1" applyProtection="1">
      <alignment vertical="center"/>
    </xf>
    <xf numFmtId="0" fontId="38" fillId="3" borderId="0" xfId="0" applyFont="1" applyFill="1" applyAlignment="1" applyProtection="1">
      <alignment vertical="center"/>
    </xf>
    <xf numFmtId="0" fontId="0" fillId="0" borderId="0" xfId="0" applyAlignment="1" applyProtection="1">
      <alignment vertical="center"/>
    </xf>
    <xf numFmtId="0" fontId="0" fillId="10" borderId="0" xfId="0" applyFill="1" applyBorder="1" applyAlignment="1" applyProtection="1">
      <alignment horizontal="right" vertical="center"/>
    </xf>
    <xf numFmtId="0" fontId="0" fillId="3" borderId="0" xfId="0" applyFont="1" applyFill="1" applyBorder="1" applyAlignment="1" applyProtection="1"/>
    <xf numFmtId="0" fontId="0" fillId="10" borderId="0" xfId="0" applyFont="1" applyFill="1" applyAlignment="1" applyProtection="1">
      <alignment vertical="center"/>
    </xf>
    <xf numFmtId="0" fontId="0" fillId="10" borderId="0" xfId="0" applyFont="1" applyFill="1" applyBorder="1" applyAlignment="1" applyProtection="1">
      <alignment vertical="center"/>
    </xf>
    <xf numFmtId="0" fontId="0" fillId="3" borderId="0" xfId="0" applyFont="1" applyFill="1" applyAlignment="1" applyProtection="1">
      <alignment vertical="center"/>
    </xf>
    <xf numFmtId="0" fontId="16" fillId="6" borderId="1" xfId="0" applyFont="1" applyFill="1" applyBorder="1" applyAlignment="1" applyProtection="1">
      <alignment horizontal="center" vertical="top"/>
    </xf>
    <xf numFmtId="0" fontId="16" fillId="6" borderId="1" xfId="0" applyFont="1" applyFill="1" applyBorder="1" applyAlignment="1" applyProtection="1">
      <alignment vertical="top" wrapText="1"/>
    </xf>
    <xf numFmtId="43" fontId="0" fillId="6" borderId="1" xfId="3" applyFont="1" applyFill="1" applyBorder="1" applyProtection="1"/>
    <xf numFmtId="0" fontId="39" fillId="10" borderId="0" xfId="0" applyFont="1" applyFill="1" applyAlignment="1" applyProtection="1">
      <alignment horizontal="left"/>
    </xf>
    <xf numFmtId="0" fontId="55" fillId="10" borderId="0" xfId="0" applyFont="1" applyFill="1" applyAlignment="1" applyProtection="1">
      <alignment horizontal="left"/>
    </xf>
    <xf numFmtId="0" fontId="78" fillId="10" borderId="0" xfId="0" applyFont="1" applyFill="1" applyProtection="1"/>
    <xf numFmtId="0" fontId="43" fillId="0" borderId="0" xfId="0" applyFont="1" applyProtection="1"/>
    <xf numFmtId="0" fontId="3" fillId="6" borderId="1" xfId="0" applyFont="1" applyFill="1" applyBorder="1" applyAlignment="1" applyProtection="1">
      <alignment horizontal="right" vertical="top" wrapText="1" indent="1"/>
    </xf>
    <xf numFmtId="0" fontId="9" fillId="5" borderId="1" xfId="0" applyFont="1" applyFill="1" applyBorder="1" applyAlignment="1" applyProtection="1">
      <alignment horizontal="left" vertical="center"/>
    </xf>
    <xf numFmtId="4" fontId="9" fillId="5" borderId="1" xfId="3" applyNumberFormat="1" applyFont="1" applyFill="1" applyBorder="1" applyAlignment="1" applyProtection="1">
      <alignment horizontal="right" vertical="center" indent="1"/>
    </xf>
    <xf numFmtId="43" fontId="2" fillId="0" borderId="0" xfId="0" applyNumberFormat="1" applyFont="1" applyAlignment="1" applyProtection="1">
      <alignment horizontal="left" vertical="center"/>
    </xf>
    <xf numFmtId="0" fontId="2" fillId="0" borderId="0" xfId="0" applyFont="1" applyAlignment="1" applyProtection="1">
      <alignment horizontal="left" vertical="center"/>
    </xf>
    <xf numFmtId="0" fontId="9" fillId="5" borderId="20" xfId="0" applyFont="1" applyFill="1" applyBorder="1" applyAlignment="1" applyProtection="1">
      <alignment horizontal="left" vertical="center"/>
    </xf>
    <xf numFmtId="4" fontId="9" fillId="5" borderId="6" xfId="3" applyNumberFormat="1" applyFont="1" applyFill="1" applyBorder="1" applyAlignment="1" applyProtection="1">
      <alignment horizontal="right" vertical="center" indent="1"/>
    </xf>
    <xf numFmtId="0" fontId="9" fillId="5" borderId="17" xfId="0" applyFont="1" applyFill="1" applyBorder="1" applyAlignment="1" applyProtection="1">
      <alignment horizontal="left" vertical="center"/>
    </xf>
    <xf numFmtId="4" fontId="25" fillId="6" borderId="1" xfId="0" applyNumberFormat="1" applyFont="1" applyFill="1" applyBorder="1" applyAlignment="1" applyProtection="1">
      <alignment horizontal="right" vertical="center" indent="1"/>
    </xf>
    <xf numFmtId="0" fontId="25" fillId="6" borderId="43" xfId="0" applyFont="1" applyFill="1" applyBorder="1" applyAlignment="1" applyProtection="1">
      <alignment vertical="center"/>
    </xf>
    <xf numFmtId="4" fontId="25" fillId="6" borderId="44" xfId="0" applyNumberFormat="1" applyFont="1" applyFill="1" applyBorder="1" applyAlignment="1" applyProtection="1">
      <alignment horizontal="right" vertical="center" indent="1"/>
    </xf>
    <xf numFmtId="4" fontId="25" fillId="6" borderId="45" xfId="0" applyNumberFormat="1" applyFont="1" applyFill="1" applyBorder="1" applyAlignment="1" applyProtection="1">
      <alignment horizontal="right" vertical="center" indent="1"/>
    </xf>
    <xf numFmtId="0" fontId="25" fillId="6" borderId="5" xfId="0" applyFont="1" applyFill="1" applyBorder="1" applyAlignment="1" applyProtection="1">
      <alignment vertical="top"/>
    </xf>
    <xf numFmtId="0" fontId="9" fillId="0" borderId="52" xfId="0" applyFont="1" applyFill="1" applyBorder="1" applyAlignment="1" applyProtection="1">
      <alignment horizontal="left" vertical="center"/>
      <protection locked="0"/>
    </xf>
    <xf numFmtId="0" fontId="2" fillId="10" borderId="0" xfId="0" applyFont="1" applyFill="1" applyProtection="1">
      <protection locked="0"/>
    </xf>
    <xf numFmtId="0" fontId="0" fillId="10" borderId="0" xfId="0" applyFill="1" applyAlignment="1" applyProtection="1"/>
    <xf numFmtId="0" fontId="15" fillId="10" borderId="0" xfId="0" applyFont="1" applyFill="1" applyBorder="1" applyAlignment="1" applyProtection="1"/>
    <xf numFmtId="0" fontId="45" fillId="10" borderId="0" xfId="0" applyFont="1" applyFill="1" applyAlignment="1" applyProtection="1"/>
    <xf numFmtId="0" fontId="10" fillId="10" borderId="0" xfId="0" applyFont="1" applyFill="1" applyBorder="1" applyAlignment="1" applyProtection="1"/>
    <xf numFmtId="0" fontId="2" fillId="0" borderId="0" xfId="0" applyFont="1" applyFill="1" applyProtection="1"/>
    <xf numFmtId="0" fontId="25" fillId="10" borderId="0" xfId="0" applyFont="1" applyFill="1" applyBorder="1" applyAlignment="1" applyProtection="1">
      <alignment vertical="center"/>
    </xf>
    <xf numFmtId="4" fontId="25" fillId="10" borderId="0" xfId="0" applyNumberFormat="1" applyFont="1" applyFill="1" applyBorder="1" applyAlignment="1" applyProtection="1">
      <alignment horizontal="right" vertical="center" indent="1"/>
    </xf>
    <xf numFmtId="0" fontId="11" fillId="6" borderId="1" xfId="0" applyFont="1" applyFill="1" applyBorder="1" applyAlignment="1" applyProtection="1">
      <alignment vertical="center" textRotation="90" wrapText="1"/>
    </xf>
    <xf numFmtId="0" fontId="11" fillId="6" borderId="1" xfId="0" applyFont="1" applyFill="1" applyBorder="1" applyAlignment="1" applyProtection="1">
      <alignment horizontal="center" vertical="center" textRotation="90" wrapText="1"/>
    </xf>
    <xf numFmtId="0" fontId="11" fillId="6" borderId="1" xfId="0" applyFont="1" applyFill="1" applyBorder="1" applyAlignment="1" applyProtection="1">
      <alignment horizontal="center" vertical="top" wrapText="1"/>
    </xf>
    <xf numFmtId="0" fontId="11" fillId="6" borderId="1" xfId="0" applyFont="1" applyFill="1" applyBorder="1" applyAlignment="1" applyProtection="1">
      <alignment horizontal="center" vertical="top"/>
    </xf>
    <xf numFmtId="4" fontId="9" fillId="2" borderId="1" xfId="0" applyNumberFormat="1" applyFont="1" applyFill="1" applyBorder="1" applyAlignment="1" applyProtection="1">
      <alignment horizontal="right" vertical="center"/>
    </xf>
    <xf numFmtId="0" fontId="11" fillId="8" borderId="1" xfId="0" applyFont="1" applyFill="1" applyBorder="1" applyAlignment="1" applyProtection="1">
      <alignment horizontal="center" vertical="top" wrapText="1"/>
    </xf>
    <xf numFmtId="0" fontId="4" fillId="10" borderId="0" xfId="0" applyFont="1" applyFill="1" applyAlignment="1" applyProtection="1">
      <alignment wrapText="1"/>
    </xf>
    <xf numFmtId="0" fontId="2" fillId="0" borderId="0" xfId="0" applyFont="1" applyFill="1" applyAlignment="1" applyProtection="1">
      <alignment horizontal="center" vertical="center"/>
    </xf>
    <xf numFmtId="0" fontId="28" fillId="0" borderId="0" xfId="0" applyFont="1" applyFill="1" applyProtection="1"/>
    <xf numFmtId="0" fontId="43" fillId="0" borderId="0" xfId="0" applyFont="1" applyFill="1" applyProtection="1"/>
    <xf numFmtId="0" fontId="4" fillId="0" borderId="0" xfId="0" applyFont="1" applyFill="1" applyAlignment="1" applyProtection="1">
      <alignment horizontal="center" vertical="top"/>
    </xf>
    <xf numFmtId="0" fontId="9" fillId="0" borderId="0" xfId="0" applyFont="1" applyFill="1" applyProtection="1"/>
    <xf numFmtId="0" fontId="4" fillId="0" borderId="0" xfId="0" applyFont="1" applyFill="1" applyProtection="1"/>
    <xf numFmtId="0" fontId="38" fillId="0" borderId="0" xfId="0" applyFont="1" applyFill="1" applyAlignment="1" applyProtection="1">
      <alignment vertical="center"/>
    </xf>
    <xf numFmtId="0" fontId="4" fillId="0" borderId="0" xfId="0" applyFont="1" applyFill="1" applyAlignment="1" applyProtection="1">
      <alignment wrapText="1"/>
    </xf>
    <xf numFmtId="0" fontId="69" fillId="0" borderId="0" xfId="0" applyFont="1" applyFill="1" applyAlignment="1" applyProtection="1"/>
    <xf numFmtId="0" fontId="11" fillId="0" borderId="0" xfId="0" applyFont="1" applyFill="1" applyBorder="1" applyAlignment="1" applyProtection="1"/>
    <xf numFmtId="0" fontId="15" fillId="0" borderId="0" xfId="0" applyFont="1" applyFill="1" applyBorder="1" applyAlignment="1" applyProtection="1"/>
    <xf numFmtId="4" fontId="13" fillId="8" borderId="1" xfId="0" applyNumberFormat="1" applyFont="1" applyFill="1" applyBorder="1" applyAlignment="1" applyProtection="1">
      <alignment horizontal="right" vertical="center"/>
    </xf>
    <xf numFmtId="0" fontId="70" fillId="10" borderId="0" xfId="0" applyFont="1" applyFill="1" applyBorder="1" applyAlignment="1" applyProtection="1"/>
    <xf numFmtId="0" fontId="52" fillId="0" borderId="0" xfId="0" applyFont="1" applyFill="1" applyProtection="1"/>
    <xf numFmtId="0" fontId="56" fillId="0" borderId="0" xfId="0" applyFont="1" applyFill="1" applyProtection="1"/>
    <xf numFmtId="0" fontId="4" fillId="0" borderId="0" xfId="0" applyFont="1" applyFill="1" applyBorder="1" applyProtection="1"/>
    <xf numFmtId="0" fontId="4" fillId="0" borderId="0" xfId="0" applyFont="1" applyFill="1" applyAlignment="1" applyProtection="1">
      <alignment horizontal="left" wrapText="1"/>
    </xf>
    <xf numFmtId="0" fontId="0" fillId="0" borderId="0" xfId="0" applyFont="1" applyFill="1" applyProtection="1"/>
    <xf numFmtId="0" fontId="12" fillId="8" borderId="6" xfId="0" applyFont="1" applyFill="1" applyBorder="1" applyAlignment="1" applyProtection="1">
      <alignment vertical="top" wrapText="1"/>
    </xf>
    <xf numFmtId="164" fontId="4" fillId="8" borderId="6" xfId="0" applyNumberFormat="1" applyFont="1" applyFill="1" applyBorder="1" applyAlignment="1" applyProtection="1">
      <alignment horizontal="right" vertical="center"/>
    </xf>
    <xf numFmtId="0" fontId="11" fillId="0" borderId="8" xfId="0" applyFont="1" applyFill="1" applyBorder="1" applyAlignment="1" applyProtection="1">
      <alignment horizontal="center" vertical="top" wrapText="1"/>
    </xf>
    <xf numFmtId="0" fontId="9" fillId="0" borderId="8" xfId="0" applyFont="1" applyFill="1" applyBorder="1" applyAlignment="1" applyProtection="1">
      <alignment horizontal="center" vertical="center"/>
      <protection locked="0"/>
    </xf>
    <xf numFmtId="0" fontId="13" fillId="0" borderId="8" xfId="0" applyFont="1" applyFill="1" applyBorder="1" applyAlignment="1" applyProtection="1">
      <alignment horizontal="center" vertical="center"/>
    </xf>
    <xf numFmtId="4" fontId="9" fillId="0" borderId="1" xfId="0" applyNumberFormat="1" applyFont="1" applyBorder="1" applyAlignment="1" applyProtection="1">
      <alignment horizontal="right" vertical="center" indent="1"/>
      <protection locked="0"/>
    </xf>
    <xf numFmtId="4" fontId="9" fillId="6" borderId="1" xfId="0" applyNumberFormat="1" applyFont="1" applyFill="1" applyBorder="1" applyAlignment="1" applyProtection="1">
      <alignment horizontal="right" vertical="center" indent="1"/>
    </xf>
    <xf numFmtId="4" fontId="22" fillId="7" borderId="1" xfId="0" applyNumberFormat="1" applyFont="1" applyFill="1" applyBorder="1" applyAlignment="1" applyProtection="1">
      <alignment horizontal="right" vertical="center" indent="1"/>
    </xf>
    <xf numFmtId="4" fontId="13" fillId="7" borderId="1" xfId="0" applyNumberFormat="1" applyFont="1" applyFill="1" applyBorder="1" applyAlignment="1" applyProtection="1">
      <alignment horizontal="right" vertical="center" indent="1"/>
    </xf>
    <xf numFmtId="2" fontId="25" fillId="6" borderId="16" xfId="0" applyNumberFormat="1" applyFont="1" applyFill="1" applyBorder="1" applyAlignment="1" applyProtection="1">
      <alignment horizontal="center" vertical="center"/>
    </xf>
    <xf numFmtId="2" fontId="25" fillId="6" borderId="17" xfId="0" applyNumberFormat="1" applyFont="1" applyFill="1" applyBorder="1" applyAlignment="1" applyProtection="1">
      <alignment horizontal="center" vertical="center"/>
    </xf>
    <xf numFmtId="2" fontId="25" fillId="6" borderId="1" xfId="0" applyNumberFormat="1" applyFont="1" applyFill="1" applyBorder="1" applyAlignment="1" applyProtection="1">
      <alignment horizontal="center" vertical="center"/>
    </xf>
    <xf numFmtId="0" fontId="2" fillId="3" borderId="5" xfId="0" applyFont="1" applyFill="1" applyBorder="1" applyAlignment="1" applyProtection="1">
      <alignment horizontal="left"/>
      <protection locked="0"/>
    </xf>
    <xf numFmtId="0" fontId="2" fillId="3" borderId="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6" borderId="5" xfId="0" applyFont="1" applyFill="1" applyBorder="1" applyAlignment="1" applyProtection="1"/>
    <xf numFmtId="0" fontId="2" fillId="6" borderId="47" xfId="0" applyFont="1" applyFill="1" applyBorder="1" applyAlignment="1" applyProtection="1"/>
    <xf numFmtId="0" fontId="78" fillId="10" borderId="0" xfId="0" applyFont="1" applyFill="1" applyAlignment="1" applyProtection="1">
      <alignment vertical="center"/>
    </xf>
    <xf numFmtId="0" fontId="81" fillId="10" borderId="0" xfId="0" applyFont="1" applyFill="1" applyAlignment="1" applyProtection="1">
      <alignment vertical="center"/>
    </xf>
    <xf numFmtId="0" fontId="2" fillId="3" borderId="50" xfId="0" applyFont="1" applyFill="1" applyBorder="1" applyAlignment="1" applyProtection="1">
      <alignment horizontal="left"/>
      <protection locked="0"/>
    </xf>
    <xf numFmtId="0" fontId="2" fillId="6" borderId="9" xfId="0" applyFont="1" applyFill="1" applyBorder="1" applyAlignment="1" applyProtection="1"/>
    <xf numFmtId="0" fontId="2" fillId="6" borderId="51" xfId="0" applyFont="1" applyFill="1" applyBorder="1" applyAlignment="1" applyProtection="1"/>
    <xf numFmtId="0" fontId="2" fillId="3" borderId="1" xfId="0" applyFont="1" applyFill="1" applyBorder="1" applyAlignment="1" applyProtection="1">
      <alignment horizontal="left"/>
      <protection locked="0"/>
    </xf>
    <xf numFmtId="0" fontId="9" fillId="0" borderId="5"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 fillId="6" borderId="1" xfId="0" applyFont="1" applyFill="1" applyBorder="1" applyAlignment="1" applyProtection="1">
      <alignment vertical="center"/>
    </xf>
    <xf numFmtId="0" fontId="2" fillId="6" borderId="30" xfId="0" applyFont="1" applyFill="1" applyBorder="1" applyAlignment="1" applyProtection="1">
      <alignment vertical="center"/>
    </xf>
    <xf numFmtId="0" fontId="3" fillId="10" borderId="0" xfId="0" applyFont="1" applyFill="1" applyBorder="1" applyAlignment="1" applyProtection="1"/>
    <xf numFmtId="0" fontId="25" fillId="6" borderId="12" xfId="0" applyFont="1" applyFill="1" applyBorder="1" applyAlignment="1" applyProtection="1">
      <alignment horizontal="center" vertical="center"/>
    </xf>
    <xf numFmtId="0" fontId="25" fillId="6" borderId="11" xfId="0" applyFont="1" applyFill="1" applyBorder="1" applyAlignment="1" applyProtection="1">
      <alignment horizontal="center" vertical="center"/>
    </xf>
    <xf numFmtId="0" fontId="25" fillId="6" borderId="14" xfId="0" applyFont="1" applyFill="1" applyBorder="1" applyAlignment="1" applyProtection="1">
      <alignment horizontal="center" vertical="center"/>
    </xf>
    <xf numFmtId="0" fontId="25" fillId="6" borderId="12" xfId="0" applyFont="1" applyFill="1" applyBorder="1" applyAlignment="1" applyProtection="1">
      <alignment horizontal="center" vertical="center" wrapText="1"/>
    </xf>
    <xf numFmtId="0" fontId="25" fillId="6" borderId="46" xfId="0" applyFont="1" applyFill="1" applyBorder="1" applyAlignment="1" applyProtection="1">
      <alignment horizontal="center" vertical="center" wrapText="1"/>
    </xf>
    <xf numFmtId="0" fontId="2" fillId="3" borderId="5" xfId="0" applyFont="1" applyFill="1" applyBorder="1" applyAlignment="1" applyProtection="1">
      <alignment horizontal="left" wrapText="1"/>
      <protection locked="0"/>
    </xf>
    <xf numFmtId="0" fontId="2" fillId="3" borderId="4" xfId="0" applyFont="1" applyFill="1" applyBorder="1" applyAlignment="1" applyProtection="1">
      <alignment horizontal="left" wrapText="1"/>
      <protection locked="0"/>
    </xf>
    <xf numFmtId="0" fontId="2" fillId="3" borderId="6" xfId="0" applyFont="1" applyFill="1" applyBorder="1" applyAlignment="1" applyProtection="1">
      <alignment horizontal="left" wrapText="1"/>
      <protection locked="0"/>
    </xf>
    <xf numFmtId="0" fontId="9" fillId="10" borderId="0" xfId="0" applyFont="1" applyFill="1" applyAlignment="1" applyProtection="1">
      <alignment horizontal="left" vertical="center" wrapText="1"/>
    </xf>
    <xf numFmtId="0" fontId="3" fillId="6" borderId="5"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2" fillId="10" borderId="0" xfId="0" applyFont="1" applyFill="1" applyAlignment="1" applyProtection="1"/>
    <xf numFmtId="0" fontId="0" fillId="10" borderId="0" xfId="0" applyFill="1" applyAlignment="1" applyProtection="1"/>
    <xf numFmtId="0" fontId="2" fillId="10" borderId="0" xfId="0" applyFont="1" applyFill="1" applyBorder="1" applyAlignment="1" applyProtection="1">
      <alignment horizontal="center"/>
    </xf>
    <xf numFmtId="0" fontId="0" fillId="10" borderId="0" xfId="0" applyFill="1" applyBorder="1" applyAlignment="1" applyProtection="1">
      <alignment horizontal="center"/>
    </xf>
    <xf numFmtId="0" fontId="2" fillId="10" borderId="0" xfId="0" applyFont="1" applyFill="1" applyAlignment="1" applyProtection="1">
      <alignment horizontal="center" vertical="center"/>
    </xf>
    <xf numFmtId="0" fontId="16" fillId="0" borderId="18" xfId="0" applyFont="1" applyFill="1" applyBorder="1" applyAlignment="1" applyProtection="1">
      <alignment horizontal="center" vertical="center" shrinkToFit="1"/>
      <protection locked="0"/>
    </xf>
    <xf numFmtId="0" fontId="16" fillId="0" borderId="19" xfId="0" applyFont="1" applyFill="1" applyBorder="1" applyAlignment="1" applyProtection="1">
      <alignment horizontal="center" vertical="center" shrinkToFit="1"/>
      <protection locked="0"/>
    </xf>
    <xf numFmtId="0" fontId="0" fillId="10" borderId="21" xfId="0" applyFill="1" applyBorder="1" applyAlignment="1" applyProtection="1">
      <alignment horizontal="left" vertical="center" shrinkToFit="1"/>
    </xf>
    <xf numFmtId="0" fontId="68" fillId="10" borderId="0" xfId="0" applyFont="1" applyFill="1" applyAlignment="1" applyProtection="1">
      <alignment horizontal="left" vertical="center" wrapText="1"/>
    </xf>
    <xf numFmtId="0" fontId="2" fillId="10" borderId="0" xfId="0" applyFont="1" applyFill="1" applyAlignment="1" applyProtection="1">
      <alignment horizontal="left" wrapText="1"/>
    </xf>
    <xf numFmtId="0" fontId="3" fillId="6" borderId="20" xfId="0" applyFont="1" applyFill="1" applyBorder="1" applyAlignment="1" applyProtection="1">
      <alignment vertical="center" wrapText="1"/>
    </xf>
    <xf numFmtId="0" fontId="0" fillId="6" borderId="23" xfId="0" applyFill="1" applyBorder="1" applyAlignment="1" applyProtection="1">
      <alignment vertical="center" wrapText="1"/>
    </xf>
    <xf numFmtId="0" fontId="0" fillId="6" borderId="17" xfId="0" applyFill="1" applyBorder="1" applyAlignment="1" applyProtection="1">
      <alignment vertical="center" wrapText="1"/>
    </xf>
    <xf numFmtId="0" fontId="25" fillId="6" borderId="5" xfId="0" applyFont="1" applyFill="1" applyBorder="1" applyAlignment="1" applyProtection="1">
      <alignment horizontal="right" vertical="center"/>
    </xf>
    <xf numFmtId="0" fontId="2" fillId="0" borderId="8" xfId="0" applyFont="1" applyBorder="1" applyAlignment="1" applyProtection="1">
      <alignment vertical="center" wrapText="1"/>
    </xf>
    <xf numFmtId="0" fontId="0" fillId="0" borderId="0" xfId="0" applyAlignment="1" applyProtection="1">
      <alignment vertical="center" wrapText="1"/>
    </xf>
    <xf numFmtId="0" fontId="0" fillId="0" borderId="8" xfId="0" applyBorder="1" applyAlignment="1" applyProtection="1">
      <alignment vertical="center" wrapText="1"/>
    </xf>
    <xf numFmtId="0" fontId="0" fillId="0" borderId="8" xfId="0" applyBorder="1" applyAlignment="1" applyProtection="1">
      <alignment vertical="center"/>
    </xf>
    <xf numFmtId="0" fontId="0" fillId="0" borderId="0" xfId="0" applyAlignment="1" applyProtection="1">
      <alignment vertical="center"/>
    </xf>
    <xf numFmtId="0" fontId="25" fillId="6" borderId="5" xfId="0" applyFont="1" applyFill="1" applyBorder="1" applyAlignment="1" applyProtection="1">
      <alignment horizontal="left" vertical="center"/>
    </xf>
    <xf numFmtId="0" fontId="0" fillId="6" borderId="4" xfId="0" applyFill="1" applyBorder="1" applyAlignment="1" applyProtection="1">
      <alignment horizontal="left" vertical="center"/>
    </xf>
    <xf numFmtId="0" fontId="25" fillId="6" borderId="20" xfId="0" applyFont="1" applyFill="1" applyBorder="1" applyAlignment="1" applyProtection="1">
      <alignment vertical="center"/>
    </xf>
    <xf numFmtId="0" fontId="0" fillId="6" borderId="23" xfId="0" applyFill="1" applyBorder="1" applyAlignment="1" applyProtection="1">
      <alignment vertical="center"/>
    </xf>
    <xf numFmtId="0" fontId="0" fillId="6" borderId="17" xfId="0" applyFill="1" applyBorder="1" applyAlignment="1" applyProtection="1">
      <alignment vertical="center"/>
    </xf>
    <xf numFmtId="0" fontId="25" fillId="6" borderId="20" xfId="0" applyFont="1" applyFill="1" applyBorder="1" applyAlignment="1" applyProtection="1">
      <alignment horizontal="center" vertical="center"/>
    </xf>
    <xf numFmtId="0" fontId="0" fillId="6" borderId="23" xfId="0" applyFill="1" applyBorder="1" applyAlignment="1" applyProtection="1">
      <alignment horizontal="center" vertical="center"/>
    </xf>
    <xf numFmtId="0" fontId="0" fillId="6" borderId="17" xfId="0"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0" fillId="6" borderId="1" xfId="0" applyFill="1" applyBorder="1" applyAlignment="1" applyProtection="1">
      <alignment vertical="center"/>
    </xf>
    <xf numFmtId="0" fontId="32" fillId="6" borderId="1" xfId="0" applyFont="1" applyFill="1" applyBorder="1" applyAlignment="1" applyProtection="1">
      <alignment horizontal="center" vertical="center" wrapText="1"/>
    </xf>
    <xf numFmtId="0" fontId="0" fillId="6"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2" fillId="10" borderId="0" xfId="0" applyFont="1" applyFill="1" applyAlignment="1" applyProtection="1">
      <alignment horizontal="left"/>
    </xf>
    <xf numFmtId="0" fontId="9" fillId="10" borderId="0" xfId="0" applyFont="1" applyFill="1" applyAlignment="1" applyProtection="1">
      <alignment wrapText="1"/>
    </xf>
    <xf numFmtId="0" fontId="10" fillId="10" borderId="0" xfId="0" applyFont="1" applyFill="1" applyAlignment="1" applyProtection="1"/>
    <xf numFmtId="0" fontId="9" fillId="10" borderId="0" xfId="0" applyFont="1" applyFill="1" applyAlignment="1" applyProtection="1">
      <alignment vertical="center" wrapText="1"/>
    </xf>
    <xf numFmtId="0" fontId="10" fillId="10" borderId="0" xfId="0" applyFont="1" applyFill="1" applyAlignment="1" applyProtection="1">
      <alignment vertical="center"/>
    </xf>
    <xf numFmtId="0" fontId="67" fillId="10" borderId="0" xfId="0" applyFont="1" applyFill="1" applyAlignment="1" applyProtection="1">
      <alignment vertical="center" wrapText="1"/>
    </xf>
    <xf numFmtId="0" fontId="0" fillId="10" borderId="0" xfId="0" applyFont="1" applyFill="1" applyAlignment="1" applyProtection="1"/>
    <xf numFmtId="0" fontId="28" fillId="10" borderId="0" xfId="0" applyFont="1" applyFill="1" applyAlignment="1" applyProtection="1">
      <alignment horizontal="left" wrapText="1"/>
    </xf>
    <xf numFmtId="0" fontId="23" fillId="0" borderId="37" xfId="0" applyFont="1" applyBorder="1" applyAlignment="1" applyProtection="1">
      <alignment horizontal="left"/>
      <protection hidden="1"/>
    </xf>
    <xf numFmtId="0" fontId="17" fillId="7" borderId="5" xfId="0" applyFont="1" applyFill="1" applyBorder="1" applyAlignment="1">
      <alignment horizontal="center"/>
    </xf>
    <xf numFmtId="0" fontId="17" fillId="7" borderId="4" xfId="0" applyFont="1" applyFill="1" applyBorder="1" applyAlignment="1">
      <alignment horizontal="center"/>
    </xf>
    <xf numFmtId="0" fontId="17" fillId="7" borderId="6" xfId="0" applyFont="1" applyFill="1" applyBorder="1" applyAlignment="1">
      <alignment horizontal="center"/>
    </xf>
    <xf numFmtId="0" fontId="4" fillId="10" borderId="0" xfId="0" applyFont="1" applyFill="1" applyBorder="1" applyAlignment="1" applyProtection="1">
      <alignment horizontal="left" wrapText="1"/>
    </xf>
    <xf numFmtId="0" fontId="4" fillId="10" borderId="0" xfId="0" applyFont="1" applyFill="1" applyAlignment="1" applyProtection="1">
      <alignment horizontal="left" wrapText="1"/>
    </xf>
    <xf numFmtId="0" fontId="29" fillId="10" borderId="0" xfId="0" applyFont="1" applyFill="1" applyAlignment="1" applyProtection="1">
      <alignment horizontal="left" wrapText="1"/>
    </xf>
    <xf numFmtId="0" fontId="28" fillId="10" borderId="0" xfId="0" applyFont="1" applyFill="1" applyAlignment="1" applyProtection="1">
      <alignment horizontal="left"/>
    </xf>
    <xf numFmtId="0" fontId="29" fillId="10" borderId="0" xfId="0" applyFont="1" applyFill="1" applyAlignment="1" applyProtection="1">
      <alignment horizontal="left"/>
    </xf>
    <xf numFmtId="0" fontId="22" fillId="6" borderId="5" xfId="0" applyFont="1" applyFill="1" applyBorder="1" applyAlignment="1" applyProtection="1">
      <alignment horizontal="right" vertical="center"/>
    </xf>
    <xf numFmtId="0" fontId="22" fillId="6" borderId="4" xfId="0" applyFont="1" applyFill="1" applyBorder="1" applyAlignment="1" applyProtection="1">
      <alignment horizontal="right" vertical="center"/>
    </xf>
    <xf numFmtId="0" fontId="31" fillId="6" borderId="4" xfId="0" applyFont="1" applyFill="1" applyBorder="1" applyAlignment="1" applyProtection="1">
      <alignment horizontal="right" vertical="center"/>
    </xf>
    <xf numFmtId="0" fontId="31" fillId="6" borderId="6" xfId="0" applyFont="1" applyFill="1" applyBorder="1" applyAlignment="1" applyProtection="1"/>
    <xf numFmtId="0" fontId="69" fillId="10" borderId="0" xfId="0" applyFont="1" applyFill="1" applyAlignment="1" applyProtection="1">
      <alignment horizontal="left"/>
    </xf>
    <xf numFmtId="0" fontId="11" fillId="10" borderId="0" xfId="0" applyFont="1" applyFill="1" applyBorder="1" applyAlignment="1" applyProtection="1">
      <alignment horizontal="left"/>
    </xf>
    <xf numFmtId="0" fontId="4" fillId="10" borderId="0" xfId="0" applyFont="1" applyFill="1" applyBorder="1" applyAlignment="1" applyProtection="1">
      <alignment horizontal="left"/>
    </xf>
    <xf numFmtId="0" fontId="13" fillId="6" borderId="5" xfId="0" applyFont="1" applyFill="1" applyBorder="1" applyAlignment="1" applyProtection="1">
      <alignment horizontal="right" vertical="center"/>
    </xf>
    <xf numFmtId="0" fontId="13" fillId="6" borderId="4" xfId="0" applyFont="1" applyFill="1" applyBorder="1" applyAlignment="1" applyProtection="1">
      <alignment horizontal="right" vertical="center"/>
    </xf>
    <xf numFmtId="0" fontId="0" fillId="6" borderId="6" xfId="0" applyFill="1" applyBorder="1" applyAlignment="1" applyProtection="1">
      <alignment horizontal="right" vertical="center"/>
    </xf>
    <xf numFmtId="0" fontId="13" fillId="10" borderId="0" xfId="0" applyFont="1" applyFill="1" applyBorder="1" applyAlignment="1" applyProtection="1">
      <alignment horizontal="left"/>
    </xf>
    <xf numFmtId="0" fontId="44" fillId="10" borderId="0" xfId="0" applyFont="1" applyFill="1" applyAlignment="1" applyProtection="1">
      <alignment horizontal="left"/>
    </xf>
    <xf numFmtId="0" fontId="45" fillId="10" borderId="0" xfId="0" applyFont="1" applyFill="1" applyAlignment="1" applyProtection="1"/>
    <xf numFmtId="0" fontId="53" fillId="10" borderId="0" xfId="0" applyFont="1" applyFill="1" applyBorder="1" applyAlignment="1" applyProtection="1">
      <alignment horizontal="left"/>
    </xf>
    <xf numFmtId="0" fontId="54" fillId="10" borderId="0" xfId="0" applyFont="1" applyFill="1" applyBorder="1" applyAlignment="1" applyProtection="1">
      <alignment horizontal="left"/>
    </xf>
    <xf numFmtId="0" fontId="10" fillId="10" borderId="0" xfId="0" applyFont="1" applyFill="1" applyBorder="1" applyAlignment="1" applyProtection="1"/>
    <xf numFmtId="0" fontId="2" fillId="3" borderId="0" xfId="0" applyFont="1" applyFill="1" applyAlignment="1" applyProtection="1">
      <alignment horizontal="center" vertical="center"/>
    </xf>
    <xf numFmtId="0" fontId="0" fillId="0" borderId="0" xfId="0" applyAlignment="1" applyProtection="1"/>
    <xf numFmtId="0" fontId="22" fillId="6" borderId="1" xfId="0" applyFont="1" applyFill="1" applyBorder="1" applyAlignment="1" applyProtection="1">
      <alignment horizontal="right" vertical="center"/>
    </xf>
    <xf numFmtId="0" fontId="0" fillId="6" borderId="1" xfId="0" applyFill="1" applyBorder="1" applyAlignment="1" applyProtection="1"/>
    <xf numFmtId="0" fontId="0" fillId="10" borderId="0" xfId="0" applyFill="1" applyAlignment="1" applyProtection="1">
      <alignment horizontal="left" wrapText="1"/>
    </xf>
  </cellXfs>
  <cellStyles count="13">
    <cellStyle name="40 % - Akzent3" xfId="5" builtinId="39"/>
    <cellStyle name="Besuchter Hyperlink" xfId="8" builtinId="9" hidden="1"/>
    <cellStyle name="Besuchter Hyperlink" xfId="10" builtinId="9" hidden="1"/>
    <cellStyle name="Besuchter Hyperlink" xfId="12" builtinId="9" hidden="1"/>
    <cellStyle name="Komma" xfId="3" builtinId="3"/>
    <cellStyle name="Link" xfId="7" builtinId="8" hidden="1"/>
    <cellStyle name="Link" xfId="9" builtinId="8" hidden="1"/>
    <cellStyle name="Link" xfId="11" builtinId="8" hidden="1"/>
    <cellStyle name="Prozent" xfId="4" builtinId="5"/>
    <cellStyle name="Standard" xfId="0" builtinId="0"/>
    <cellStyle name="Stil 1" xfId="1" xr:uid="{00000000-0005-0000-0000-00000B000000}"/>
    <cellStyle name="Stil 2" xfId="2" xr:uid="{00000000-0005-0000-0000-00000C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trlProps/ctrlProp1.xml><?xml version="1.0" encoding="utf-8"?>
<formControlPr xmlns="http://schemas.microsoft.com/office/spreadsheetml/2009/9/main" objectType="Drop" dropLines="64" dropStyle="combo" dx="15" fmlaLink="Helper!$C$3" fmlaRange="Helper!$A$3:$A$6" noThreeD="1" sel="1" val="0"/>
</file>

<file path=xl/ctrlProps/ctrlProp10.xml><?xml version="1.0" encoding="utf-8"?>
<formControlPr xmlns="http://schemas.microsoft.com/office/spreadsheetml/2009/9/main" objectType="Drop" dropLines="64" dropStyle="combo" dx="15" fmlaLink="Helper!$C$12" fmlaRange="Helper!$A$3:$A$6" noThreeD="1" sel="1" val="0"/>
</file>

<file path=xl/ctrlProps/ctrlProp11.xml><?xml version="1.0" encoding="utf-8"?>
<formControlPr xmlns="http://schemas.microsoft.com/office/spreadsheetml/2009/9/main" objectType="Drop" dropLines="64" dropStyle="combo" dx="15" fmlaLink="Helper!$C$13" fmlaRange="Helper!$A$3:$A$6" noThreeD="1" sel="1" val="0"/>
</file>

<file path=xl/ctrlProps/ctrlProp12.xml><?xml version="1.0" encoding="utf-8"?>
<formControlPr xmlns="http://schemas.microsoft.com/office/spreadsheetml/2009/9/main" objectType="Drop" dropLines="4" dropStyle="combo" dx="15" fmlaLink="Helper!$C$14" fmlaRange="Helper!$A$3:$A$6" noThreeD="1" sel="1" val="0"/>
</file>

<file path=xl/ctrlProps/ctrlProp13.xml><?xml version="1.0" encoding="utf-8"?>
<formControlPr xmlns="http://schemas.microsoft.com/office/spreadsheetml/2009/9/main" objectType="Drop" dropLines="4" dropStyle="combo" dx="15" fmlaLink="Helper!$C$15" fmlaRange="Helper!$A$3:$A$6" noThreeD="1" sel="1" val="0"/>
</file>

<file path=xl/ctrlProps/ctrlProp14.xml><?xml version="1.0" encoding="utf-8"?>
<formControlPr xmlns="http://schemas.microsoft.com/office/spreadsheetml/2009/9/main" objectType="Drop" dropLines="4" dropStyle="combo" dx="15" fmlaLink="Helper!$C$16" fmlaRange="Helper!$A$3:$A$6" noThreeD="1" sel="1" val="0"/>
</file>

<file path=xl/ctrlProps/ctrlProp15.xml><?xml version="1.0" encoding="utf-8"?>
<formControlPr xmlns="http://schemas.microsoft.com/office/spreadsheetml/2009/9/main" objectType="Drop" dropLines="4" dropStyle="combo" dx="15" fmlaLink="Helper!$C$17" fmlaRange="Helper!$A$3:$A$6" noThreeD="1" sel="1" val="0"/>
</file>

<file path=xl/ctrlProps/ctrlProp2.xml><?xml version="1.0" encoding="utf-8"?>
<formControlPr xmlns="http://schemas.microsoft.com/office/spreadsheetml/2009/9/main" objectType="Drop" dropLines="64" dropStyle="combo" dx="15" fmlaLink="Helper!$C$4" fmlaRange="Helper!$A$3:$A$6" noThreeD="1" sel="1" val="0"/>
</file>

<file path=xl/ctrlProps/ctrlProp3.xml><?xml version="1.0" encoding="utf-8"?>
<formControlPr xmlns="http://schemas.microsoft.com/office/spreadsheetml/2009/9/main" objectType="Drop" dropLines="64" dropStyle="combo" dx="15" fmlaLink="Helper!$C$5" fmlaRange="Helper!$A$3:$A$6" noThreeD="1" sel="1" val="0"/>
</file>

<file path=xl/ctrlProps/ctrlProp4.xml><?xml version="1.0" encoding="utf-8"?>
<formControlPr xmlns="http://schemas.microsoft.com/office/spreadsheetml/2009/9/main" objectType="Drop" dropLines="64" dropStyle="combo" dx="15" fmlaLink="Helper!$C$6" fmlaRange="Helper!$A$3:$A$6" noThreeD="1" sel="1" val="0"/>
</file>

<file path=xl/ctrlProps/ctrlProp5.xml><?xml version="1.0" encoding="utf-8"?>
<formControlPr xmlns="http://schemas.microsoft.com/office/spreadsheetml/2009/9/main" objectType="Drop" dropLines="64" dropStyle="combo" dx="15" fmlaLink="Helper!$C$7" fmlaRange="Helper!$A$3:$A$6" noThreeD="1" sel="1" val="0"/>
</file>

<file path=xl/ctrlProps/ctrlProp6.xml><?xml version="1.0" encoding="utf-8"?>
<formControlPr xmlns="http://schemas.microsoft.com/office/spreadsheetml/2009/9/main" objectType="Drop" dropLines="64" dropStyle="combo" dx="15" fmlaLink="Helper!$C$8" fmlaRange="Helper!$A$3:$A$6" noThreeD="1" sel="1" val="0"/>
</file>

<file path=xl/ctrlProps/ctrlProp7.xml><?xml version="1.0" encoding="utf-8"?>
<formControlPr xmlns="http://schemas.microsoft.com/office/spreadsheetml/2009/9/main" objectType="Drop" dropLines="64" dropStyle="combo" dx="15" fmlaLink="Helper!$C$9" fmlaRange="Helper!$A$3:$A$6" noThreeD="1" sel="1" val="0"/>
</file>

<file path=xl/ctrlProps/ctrlProp8.xml><?xml version="1.0" encoding="utf-8"?>
<formControlPr xmlns="http://schemas.microsoft.com/office/spreadsheetml/2009/9/main" objectType="Drop" dropLines="64" dropStyle="combo" dx="15" fmlaLink="Helper!$C$10" fmlaRange="Helper!$A$3:$A$6" noThreeD="1" sel="1" val="0"/>
</file>

<file path=xl/ctrlProps/ctrlProp9.xml><?xml version="1.0" encoding="utf-8"?>
<formControlPr xmlns="http://schemas.microsoft.com/office/spreadsheetml/2009/9/main" objectType="Drop" dropLines="64" dropStyle="combo" dx="15" fmlaLink="Helper!$C$11" fmlaRange="Helper!$A$3:$A$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228600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228600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228600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228600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228600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228600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228600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228600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228600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228600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7</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0</xdr:row>
      <xdr:rowOff>33822</xdr:rowOff>
    </xdr:from>
    <xdr:to>
      <xdr:col>3</xdr:col>
      <xdr:colOff>1806792</xdr:colOff>
      <xdr:row>2</xdr:row>
      <xdr:rowOff>35222</xdr:rowOff>
    </xdr:to>
    <xdr:pic>
      <xdr:nvPicPr>
        <xdr:cNvPr id="2" name="Grafik 3" descr="ILB_Logo_RG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2125" y="33822"/>
          <a:ext cx="1682967" cy="4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340416</xdr:colOff>
      <xdr:row>0</xdr:row>
      <xdr:rowOff>52336</xdr:rowOff>
    </xdr:from>
    <xdr:to>
      <xdr:col>39</xdr:col>
      <xdr:colOff>411008</xdr:colOff>
      <xdr:row>2</xdr:row>
      <xdr:rowOff>197555</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0472" y="52336"/>
          <a:ext cx="2328369" cy="6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941915</xdr:colOff>
      <xdr:row>0</xdr:row>
      <xdr:rowOff>52917</xdr:rowOff>
    </xdr:from>
    <xdr:to>
      <xdr:col>22</xdr:col>
      <xdr:colOff>591961</xdr:colOff>
      <xdr:row>3</xdr:row>
      <xdr:rowOff>61205</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31082" y="52917"/>
          <a:ext cx="2295879" cy="59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987427</xdr:colOff>
      <xdr:row>0</xdr:row>
      <xdr:rowOff>49391</xdr:rowOff>
    </xdr:from>
    <xdr:to>
      <xdr:col>32</xdr:col>
      <xdr:colOff>952500</xdr:colOff>
      <xdr:row>3</xdr:row>
      <xdr:rowOff>167982</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1427" y="49391"/>
          <a:ext cx="1940629" cy="598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1104901</xdr:colOff>
      <xdr:row>0</xdr:row>
      <xdr:rowOff>45491</xdr:rowOff>
    </xdr:from>
    <xdr:to>
      <xdr:col>6</xdr:col>
      <xdr:colOff>1438276</xdr:colOff>
      <xdr:row>2</xdr:row>
      <xdr:rowOff>113686</xdr:rowOff>
    </xdr:to>
    <xdr:pic>
      <xdr:nvPicPr>
        <xdr:cNvPr id="3" name="Grafik 3" descr="ILB_Logo_RG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6476" y="45491"/>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1095375</xdr:colOff>
      <xdr:row>0</xdr:row>
      <xdr:rowOff>41274</xdr:rowOff>
    </xdr:from>
    <xdr:to>
      <xdr:col>7</xdr:col>
      <xdr:colOff>12701</xdr:colOff>
      <xdr:row>2</xdr:row>
      <xdr:rowOff>104775</xdr:rowOff>
    </xdr:to>
    <xdr:pic>
      <xdr:nvPicPr>
        <xdr:cNvPr id="3" name="Grafik 3" descr="ILB_Logo_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1700" y="41274"/>
          <a:ext cx="1946276" cy="52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1181100</xdr:colOff>
      <xdr:row>0</xdr:row>
      <xdr:rowOff>28575</xdr:rowOff>
    </xdr:from>
    <xdr:to>
      <xdr:col>7</xdr:col>
      <xdr:colOff>0</xdr:colOff>
      <xdr:row>2</xdr:row>
      <xdr:rowOff>96770</xdr:rowOff>
    </xdr:to>
    <xdr:pic>
      <xdr:nvPicPr>
        <xdr:cNvPr id="3" name="Grafik 3" descr="ILB_Logo_RG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8875" y="28575"/>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4" name="Grafik 3" descr="ILB_Logo_RGB">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50800"/>
          <a:ext cx="1893314" cy="516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1133475</xdr:colOff>
      <xdr:row>0</xdr:row>
      <xdr:rowOff>47625</xdr:rowOff>
    </xdr:from>
    <xdr:to>
      <xdr:col>5</xdr:col>
      <xdr:colOff>1466850</xdr:colOff>
      <xdr:row>2</xdr:row>
      <xdr:rowOff>96770</xdr:rowOff>
    </xdr:to>
    <xdr:pic>
      <xdr:nvPicPr>
        <xdr:cNvPr id="3" name="Grafik 3" descr="ILB_Logo_RGB">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96425" y="47625"/>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18C719-6E31-4497-977A-63C1E35B4C5D}" name="Tabelle4" displayName="Tabelle4" ref="M2:M4" totalsRowShown="0">
  <autoFilter ref="M2:M4" xr:uid="{C4E7B8BB-5F55-438F-A7D9-F13FE4E52F67}"/>
  <tableColumns count="1">
    <tableColumn id="1" xr3:uid="{DF25E728-A568-4A6E-8049-BC2742B2FF0D}" name="Pauschale"/>
  </tableColumns>
  <tableStyleInfo name="TableStyleLight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37"/>
  <sheetViews>
    <sheetView workbookViewId="0">
      <selection activeCell="A8" sqref="A8"/>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 min="13" max="13" width="40.140625" bestFit="1" customWidth="1"/>
  </cols>
  <sheetData>
    <row r="2" spans="1:13" x14ac:dyDescent="0.25">
      <c r="A2" s="19" t="s">
        <v>42</v>
      </c>
      <c r="B2" s="19" t="s">
        <v>43</v>
      </c>
      <c r="C2" s="19" t="s">
        <v>59</v>
      </c>
      <c r="D2" s="19" t="s">
        <v>60</v>
      </c>
      <c r="E2" s="19" t="s">
        <v>61</v>
      </c>
      <c r="G2" t="s">
        <v>108</v>
      </c>
      <c r="I2" s="106" t="s">
        <v>114</v>
      </c>
      <c r="K2" t="s">
        <v>33</v>
      </c>
      <c r="M2" t="s">
        <v>192</v>
      </c>
    </row>
    <row r="3" spans="1:13" x14ac:dyDescent="0.25">
      <c r="B3" t="s">
        <v>44</v>
      </c>
      <c r="C3" s="17">
        <v>1</v>
      </c>
      <c r="D3">
        <f>INDEX($A$3:$A$6,C3)</f>
        <v>0</v>
      </c>
      <c r="E3">
        <v>1</v>
      </c>
      <c r="G3" t="s">
        <v>109</v>
      </c>
      <c r="I3" t="s">
        <v>124</v>
      </c>
      <c r="K3">
        <v>1</v>
      </c>
      <c r="M3" t="s">
        <v>193</v>
      </c>
    </row>
    <row r="4" spans="1:13" x14ac:dyDescent="0.25">
      <c r="A4" t="s">
        <v>18</v>
      </c>
      <c r="B4" t="s">
        <v>45</v>
      </c>
      <c r="C4" s="17">
        <v>1</v>
      </c>
      <c r="D4">
        <f>INDEX($A$3:$A$6,C4)</f>
        <v>0</v>
      </c>
      <c r="E4">
        <v>2</v>
      </c>
      <c r="G4" t="s">
        <v>110</v>
      </c>
      <c r="I4" t="s">
        <v>125</v>
      </c>
      <c r="K4">
        <v>2</v>
      </c>
      <c r="M4" t="s">
        <v>194</v>
      </c>
    </row>
    <row r="5" spans="1:13" x14ac:dyDescent="0.25">
      <c r="A5" t="s">
        <v>19</v>
      </c>
      <c r="B5" t="s">
        <v>46</v>
      </c>
      <c r="C5" s="17">
        <v>1</v>
      </c>
      <c r="D5">
        <f>INDEX($A$3:$A$6,C5)</f>
        <v>0</v>
      </c>
      <c r="E5">
        <v>3</v>
      </c>
      <c r="G5" t="s">
        <v>112</v>
      </c>
      <c r="K5">
        <v>3</v>
      </c>
    </row>
    <row r="6" spans="1:13" x14ac:dyDescent="0.25">
      <c r="A6" t="s">
        <v>20</v>
      </c>
      <c r="B6" t="s">
        <v>47</v>
      </c>
      <c r="C6" s="17">
        <v>1</v>
      </c>
      <c r="D6">
        <f t="shared" ref="D6:D17" si="0">INDEX($A$3:$A$6,C6)</f>
        <v>0</v>
      </c>
      <c r="E6">
        <v>4</v>
      </c>
      <c r="K6">
        <v>4</v>
      </c>
    </row>
    <row r="7" spans="1:13" x14ac:dyDescent="0.25">
      <c r="B7" t="s">
        <v>48</v>
      </c>
      <c r="C7" s="17">
        <v>1</v>
      </c>
      <c r="D7">
        <f t="shared" si="0"/>
        <v>0</v>
      </c>
      <c r="E7">
        <v>5</v>
      </c>
      <c r="K7">
        <v>5</v>
      </c>
    </row>
    <row r="8" spans="1:13" x14ac:dyDescent="0.25">
      <c r="B8" t="s">
        <v>49</v>
      </c>
      <c r="C8" s="17">
        <v>1</v>
      </c>
      <c r="D8">
        <f t="shared" si="0"/>
        <v>0</v>
      </c>
      <c r="E8">
        <v>6</v>
      </c>
      <c r="K8">
        <v>6</v>
      </c>
    </row>
    <row r="9" spans="1:13" x14ac:dyDescent="0.25">
      <c r="B9" t="s">
        <v>50</v>
      </c>
      <c r="C9" s="17">
        <v>1</v>
      </c>
      <c r="D9">
        <f>INDEX($A$3:$A$6,C9)</f>
        <v>0</v>
      </c>
      <c r="E9">
        <v>7</v>
      </c>
      <c r="K9">
        <v>7</v>
      </c>
    </row>
    <row r="10" spans="1:13" x14ac:dyDescent="0.25">
      <c r="B10" t="s">
        <v>51</v>
      </c>
      <c r="C10" s="17">
        <v>1</v>
      </c>
      <c r="D10">
        <f t="shared" si="0"/>
        <v>0</v>
      </c>
      <c r="E10">
        <v>8</v>
      </c>
      <c r="K10">
        <v>8</v>
      </c>
    </row>
    <row r="11" spans="1:13" x14ac:dyDescent="0.25">
      <c r="B11" t="s">
        <v>52</v>
      </c>
      <c r="C11" s="17">
        <v>1</v>
      </c>
      <c r="D11">
        <f t="shared" si="0"/>
        <v>0</v>
      </c>
      <c r="E11">
        <v>9</v>
      </c>
      <c r="K11">
        <v>9</v>
      </c>
    </row>
    <row r="12" spans="1:13" x14ac:dyDescent="0.25">
      <c r="B12" t="s">
        <v>53</v>
      </c>
      <c r="C12" s="17">
        <v>1</v>
      </c>
      <c r="D12">
        <f t="shared" si="0"/>
        <v>0</v>
      </c>
      <c r="E12">
        <v>10</v>
      </c>
      <c r="K12">
        <v>10</v>
      </c>
    </row>
    <row r="13" spans="1:13" x14ac:dyDescent="0.25">
      <c r="B13" t="s">
        <v>54</v>
      </c>
      <c r="C13" s="17">
        <v>1</v>
      </c>
      <c r="D13">
        <f t="shared" si="0"/>
        <v>0</v>
      </c>
      <c r="E13">
        <v>11</v>
      </c>
      <c r="K13">
        <v>11</v>
      </c>
    </row>
    <row r="14" spans="1:13" x14ac:dyDescent="0.25">
      <c r="B14" t="s">
        <v>55</v>
      </c>
      <c r="C14" s="17">
        <v>1</v>
      </c>
      <c r="D14">
        <f t="shared" si="0"/>
        <v>0</v>
      </c>
      <c r="E14">
        <v>12</v>
      </c>
      <c r="K14">
        <v>12</v>
      </c>
    </row>
    <row r="15" spans="1:13" x14ac:dyDescent="0.25">
      <c r="B15" t="s">
        <v>56</v>
      </c>
      <c r="C15" s="17">
        <v>1</v>
      </c>
      <c r="D15">
        <f t="shared" si="0"/>
        <v>0</v>
      </c>
      <c r="E15">
        <v>13</v>
      </c>
      <c r="K15">
        <v>13</v>
      </c>
    </row>
    <row r="16" spans="1:13" x14ac:dyDescent="0.25">
      <c r="B16" t="s">
        <v>57</v>
      </c>
      <c r="C16" s="17">
        <v>1</v>
      </c>
      <c r="D16">
        <f t="shared" si="0"/>
        <v>0</v>
      </c>
      <c r="E16">
        <v>14</v>
      </c>
      <c r="K16">
        <v>14</v>
      </c>
    </row>
    <row r="17" spans="1:11" x14ac:dyDescent="0.25">
      <c r="B17" t="s">
        <v>58</v>
      </c>
      <c r="C17" s="17">
        <v>1</v>
      </c>
      <c r="D17">
        <f t="shared" si="0"/>
        <v>0</v>
      </c>
      <c r="E17">
        <v>15</v>
      </c>
      <c r="K17">
        <v>15</v>
      </c>
    </row>
    <row r="19" spans="1:11" x14ac:dyDescent="0.25">
      <c r="A19" s="19"/>
      <c r="B19" s="19"/>
      <c r="C19" s="94"/>
      <c r="D19" s="91"/>
      <c r="E19" s="87"/>
      <c r="F19" s="85"/>
      <c r="G19" s="19"/>
      <c r="H19" s="82"/>
    </row>
    <row r="20" spans="1:11" x14ac:dyDescent="0.25">
      <c r="A20" s="97"/>
      <c r="C20" s="89"/>
      <c r="D20" s="92"/>
      <c r="E20" s="88"/>
      <c r="F20" s="86"/>
      <c r="G20" s="83"/>
      <c r="H20" s="84"/>
    </row>
    <row r="21" spans="1:11" x14ac:dyDescent="0.25">
      <c r="A21" s="98"/>
      <c r="B21" s="81"/>
      <c r="C21" s="89"/>
      <c r="D21" s="92"/>
      <c r="E21" s="95"/>
      <c r="F21" s="86"/>
      <c r="G21" s="83"/>
      <c r="H21" s="84"/>
    </row>
    <row r="22" spans="1:11" x14ac:dyDescent="0.25">
      <c r="A22" s="98"/>
      <c r="C22" s="89"/>
      <c r="D22" s="92"/>
      <c r="E22" s="95"/>
      <c r="F22" s="86"/>
      <c r="G22" s="83"/>
      <c r="H22" s="84"/>
    </row>
    <row r="23" spans="1:11" x14ac:dyDescent="0.25">
      <c r="A23" s="98"/>
      <c r="C23" s="89"/>
      <c r="D23" s="92"/>
      <c r="E23" s="95"/>
      <c r="F23" s="86"/>
      <c r="G23" s="83"/>
      <c r="H23" s="84"/>
    </row>
    <row r="24" spans="1:11" x14ac:dyDescent="0.25">
      <c r="A24" s="98"/>
      <c r="C24" s="89"/>
      <c r="D24" s="92"/>
      <c r="E24" s="95"/>
      <c r="F24" s="86"/>
      <c r="G24" s="83"/>
      <c r="H24" s="84"/>
    </row>
    <row r="25" spans="1:11" x14ac:dyDescent="0.25">
      <c r="A25" s="99"/>
      <c r="C25" s="89"/>
      <c r="D25" s="93"/>
      <c r="E25" s="96"/>
      <c r="F25" s="86"/>
      <c r="G25" s="83"/>
      <c r="H25" s="84"/>
    </row>
    <row r="26" spans="1:11" x14ac:dyDescent="0.25">
      <c r="C26" s="89"/>
      <c r="D26" s="83"/>
      <c r="E26" s="83"/>
      <c r="F26" s="86"/>
      <c r="G26" s="83"/>
      <c r="H26" s="84"/>
    </row>
    <row r="27" spans="1:11" x14ac:dyDescent="0.25">
      <c r="C27" s="89"/>
      <c r="D27" s="83"/>
      <c r="E27" s="83"/>
      <c r="F27" s="86"/>
      <c r="G27" s="83"/>
      <c r="H27" s="84"/>
    </row>
    <row r="28" spans="1:11" x14ac:dyDescent="0.25">
      <c r="C28" s="89"/>
      <c r="D28" s="83"/>
      <c r="E28" s="83"/>
      <c r="F28" s="86"/>
      <c r="G28" s="83"/>
      <c r="H28" s="84"/>
    </row>
    <row r="29" spans="1:11" x14ac:dyDescent="0.25">
      <c r="C29" s="89"/>
      <c r="D29" s="83"/>
      <c r="E29" s="83"/>
      <c r="F29" s="86"/>
      <c r="G29" s="83"/>
      <c r="H29" s="84"/>
    </row>
    <row r="30" spans="1:11" x14ac:dyDescent="0.25">
      <c r="C30" s="89"/>
      <c r="D30" s="83"/>
      <c r="E30" s="83"/>
      <c r="F30" s="86"/>
      <c r="G30" s="83"/>
      <c r="H30" s="84"/>
    </row>
    <row r="31" spans="1:11" x14ac:dyDescent="0.25">
      <c r="C31" s="89"/>
      <c r="D31" s="83"/>
      <c r="E31" s="83"/>
      <c r="F31" s="86"/>
      <c r="G31" s="83"/>
      <c r="H31" s="84"/>
    </row>
    <row r="32" spans="1:11" x14ac:dyDescent="0.25">
      <c r="C32" s="89"/>
      <c r="D32" s="83"/>
      <c r="E32" s="83"/>
      <c r="F32" s="86"/>
      <c r="G32" s="83"/>
      <c r="H32" s="84"/>
    </row>
    <row r="33" spans="3:8" x14ac:dyDescent="0.25">
      <c r="C33" s="89"/>
      <c r="D33" s="83"/>
      <c r="E33" s="83"/>
      <c r="F33" s="86"/>
      <c r="G33" s="83"/>
      <c r="H33" s="84"/>
    </row>
    <row r="34" spans="3:8" x14ac:dyDescent="0.25">
      <c r="C34" s="89"/>
      <c r="D34" s="83"/>
      <c r="E34" s="83"/>
      <c r="F34" s="86"/>
      <c r="G34" s="83"/>
      <c r="H34" s="84"/>
    </row>
    <row r="35" spans="3:8" x14ac:dyDescent="0.25">
      <c r="C35" s="89"/>
      <c r="D35" s="83"/>
      <c r="E35" s="83"/>
      <c r="F35" s="86"/>
      <c r="G35" s="83"/>
      <c r="H35" s="84"/>
    </row>
    <row r="36" spans="3:8" x14ac:dyDescent="0.25">
      <c r="C36" s="89"/>
      <c r="D36" s="83"/>
      <c r="E36" s="83"/>
      <c r="F36" s="86"/>
      <c r="G36" s="83"/>
      <c r="H36" s="84"/>
    </row>
    <row r="37" spans="3:8" x14ac:dyDescent="0.25">
      <c r="C37" s="90"/>
      <c r="D37" s="83"/>
      <c r="E37" s="83"/>
      <c r="F37" s="86"/>
      <c r="G37" s="83"/>
      <c r="H37" s="84"/>
    </row>
  </sheetData>
  <pageMargins left="0.7" right="0.7" top="0.78740157499999996" bottom="0.78740157499999996" header="0.3" footer="0.3"/>
  <tableParts count="4">
    <tablePart r:id="rId1"/>
    <tablePart r:id="rId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8"/>
  <sheetViews>
    <sheetView showGridLines="0" zoomScaleNormal="100" workbookViewId="0">
      <selection activeCell="F8" sqref="A7:F8"/>
    </sheetView>
  </sheetViews>
  <sheetFormatPr baseColWidth="10" defaultColWidth="11.42578125" defaultRowHeight="15" x14ac:dyDescent="0.25"/>
  <cols>
    <col min="1" max="1" width="11.42578125" style="267"/>
    <col min="2" max="2" width="22.28515625" style="267" customWidth="1"/>
    <col min="3" max="4" width="21.42578125" style="267" customWidth="1"/>
    <col min="5" max="5" width="20.85546875" style="267" customWidth="1"/>
    <col min="6" max="6" width="16.42578125" style="267" customWidth="1"/>
    <col min="7" max="8" width="21.28515625" style="267" customWidth="1"/>
    <col min="9" max="16384" width="11.42578125" style="267"/>
  </cols>
  <sheetData>
    <row r="1" spans="1:16380" s="44" customFormat="1" ht="20.25" customHeight="1" x14ac:dyDescent="0.2">
      <c r="A1" s="165" t="s">
        <v>107</v>
      </c>
      <c r="B1" s="166"/>
      <c r="C1" s="167"/>
      <c r="D1" s="167"/>
      <c r="E1" s="167"/>
      <c r="F1" s="167"/>
      <c r="G1" s="167"/>
      <c r="H1" s="167"/>
      <c r="I1" s="476"/>
      <c r="J1" s="477"/>
      <c r="K1" s="164"/>
      <c r="L1" s="164"/>
      <c r="M1" s="45"/>
    </row>
    <row r="2" spans="1:16380" s="44" customFormat="1" ht="15.75" x14ac:dyDescent="0.25">
      <c r="A2" s="169" t="s">
        <v>151</v>
      </c>
      <c r="B2" s="170"/>
      <c r="C2" s="167"/>
      <c r="D2" s="167"/>
      <c r="E2" s="167"/>
      <c r="F2" s="167"/>
      <c r="G2" s="167"/>
      <c r="H2" s="167"/>
      <c r="I2" s="477"/>
      <c r="J2" s="477"/>
      <c r="K2" s="164"/>
      <c r="L2" s="164"/>
      <c r="M2" s="164"/>
      <c r="N2" s="164"/>
      <c r="O2" s="45"/>
    </row>
    <row r="3" spans="1:16380" s="44" customFormat="1" ht="9" customHeight="1" x14ac:dyDescent="0.25">
      <c r="A3" s="169"/>
      <c r="B3" s="170"/>
      <c r="C3" s="167"/>
      <c r="D3" s="167"/>
      <c r="E3" s="167"/>
      <c r="F3" s="167"/>
      <c r="G3" s="167"/>
      <c r="H3" s="167"/>
      <c r="I3" s="477"/>
      <c r="J3" s="477"/>
      <c r="K3" s="54"/>
      <c r="L3" s="54"/>
      <c r="M3" s="54"/>
      <c r="N3" s="54"/>
      <c r="O3" s="54"/>
      <c r="P3" s="54"/>
      <c r="Q3" s="54"/>
      <c r="R3" s="54"/>
      <c r="S3" s="54"/>
      <c r="T3" s="54"/>
      <c r="U3" s="54"/>
      <c r="V3" s="54"/>
      <c r="W3" s="54"/>
      <c r="X3" s="54"/>
      <c r="Y3" s="54"/>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44" customFormat="1" ht="28.5" customHeight="1" x14ac:dyDescent="0.25">
      <c r="A4" s="450" t="s">
        <v>163</v>
      </c>
      <c r="B4" s="457"/>
      <c r="C4" s="458">
        <f>'Planung der Arbeitspakete'!C4:G4</f>
        <v>0</v>
      </c>
      <c r="D4" s="459"/>
      <c r="E4" s="459"/>
      <c r="F4" s="459"/>
      <c r="G4" s="170"/>
      <c r="H4" s="170"/>
      <c r="I4" s="477"/>
      <c r="J4" s="477"/>
      <c r="K4" s="56"/>
      <c r="L4" s="56"/>
      <c r="M4" s="56"/>
      <c r="N4" s="56"/>
      <c r="O4" s="56"/>
      <c r="P4" s="56"/>
      <c r="Q4" s="56"/>
      <c r="R4" s="56"/>
      <c r="S4" s="56"/>
      <c r="T4" s="56"/>
      <c r="U4" s="56"/>
      <c r="V4" s="56"/>
      <c r="W4" s="56"/>
      <c r="X4" s="56"/>
      <c r="Y4" s="56"/>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57" customFormat="1" ht="19.5" customHeight="1" x14ac:dyDescent="0.2">
      <c r="A5" s="464" t="s">
        <v>105</v>
      </c>
      <c r="B5" s="471"/>
      <c r="C5" s="471"/>
      <c r="D5" s="471"/>
      <c r="E5" s="471"/>
      <c r="F5" s="471"/>
      <c r="G5" s="471"/>
      <c r="H5" s="472"/>
      <c r="J5" s="71"/>
      <c r="K5" s="8"/>
      <c r="L5" s="8"/>
      <c r="M5" s="8"/>
      <c r="N5" s="8"/>
      <c r="O5" s="8"/>
      <c r="P5" s="8"/>
      <c r="Q5" s="8"/>
      <c r="R5" s="8"/>
      <c r="S5" s="8"/>
      <c r="T5" s="8"/>
      <c r="U5" s="8"/>
      <c r="V5" s="8"/>
      <c r="W5" s="8"/>
      <c r="X5" s="8"/>
      <c r="Y5" s="8"/>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9" customFormat="1" ht="15" customHeight="1" x14ac:dyDescent="0.2">
      <c r="A6" s="473"/>
      <c r="B6" s="474"/>
      <c r="C6" s="474"/>
      <c r="D6" s="474"/>
      <c r="E6" s="474"/>
      <c r="F6" s="474"/>
      <c r="G6" s="474"/>
      <c r="H6" s="475"/>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6.5" x14ac:dyDescent="0.25">
      <c r="A7" s="26" t="s">
        <v>103</v>
      </c>
      <c r="B7" s="316" t="s">
        <v>98</v>
      </c>
      <c r="C7" s="317" t="s">
        <v>100</v>
      </c>
      <c r="D7" s="26" t="s">
        <v>97</v>
      </c>
      <c r="E7" s="317" t="s">
        <v>99</v>
      </c>
      <c r="F7" s="317" t="s">
        <v>101</v>
      </c>
      <c r="G7" s="317" t="s">
        <v>102</v>
      </c>
      <c r="H7" s="317" t="s">
        <v>104</v>
      </c>
    </row>
    <row r="8" spans="1:16380" x14ac:dyDescent="0.25">
      <c r="A8" s="101">
        <v>1</v>
      </c>
      <c r="B8" s="100" t="s">
        <v>224</v>
      </c>
      <c r="C8" s="100"/>
      <c r="D8" s="102"/>
      <c r="E8" s="103"/>
      <c r="F8" s="103"/>
      <c r="G8" s="318" t="e">
        <f t="shared" ref="G8:G27" si="0">SUM(D8/E8*F8)</f>
        <v>#DIV/0!</v>
      </c>
      <c r="H8" s="318" t="e">
        <f t="shared" ref="H8:H27" si="1">SUM(D8-G8)</f>
        <v>#DIV/0!</v>
      </c>
    </row>
    <row r="9" spans="1:16380" x14ac:dyDescent="0.25">
      <c r="A9" s="101"/>
      <c r="B9" s="100"/>
      <c r="C9" s="100"/>
      <c r="D9" s="102"/>
      <c r="E9" s="103"/>
      <c r="F9" s="103"/>
      <c r="G9" s="318" t="e">
        <f t="shared" si="0"/>
        <v>#DIV/0!</v>
      </c>
      <c r="H9" s="318" t="e">
        <f t="shared" si="1"/>
        <v>#DIV/0!</v>
      </c>
    </row>
    <row r="10" spans="1:16380" x14ac:dyDescent="0.25">
      <c r="A10" s="101"/>
      <c r="B10" s="100"/>
      <c r="C10" s="100"/>
      <c r="D10" s="102"/>
      <c r="E10" s="103"/>
      <c r="F10" s="103"/>
      <c r="G10" s="318" t="e">
        <f t="shared" si="0"/>
        <v>#DIV/0!</v>
      </c>
      <c r="H10" s="318" t="e">
        <f t="shared" si="1"/>
        <v>#DIV/0!</v>
      </c>
    </row>
    <row r="11" spans="1:16380" x14ac:dyDescent="0.25">
      <c r="A11" s="101"/>
      <c r="B11" s="100"/>
      <c r="C11" s="100"/>
      <c r="D11" s="102"/>
      <c r="E11" s="103"/>
      <c r="F11" s="103"/>
      <c r="G11" s="318" t="e">
        <f t="shared" si="0"/>
        <v>#DIV/0!</v>
      </c>
      <c r="H11" s="318" t="e">
        <f t="shared" si="1"/>
        <v>#DIV/0!</v>
      </c>
    </row>
    <row r="12" spans="1:16380" x14ac:dyDescent="0.25">
      <c r="A12" s="101"/>
      <c r="B12" s="100"/>
      <c r="C12" s="100"/>
      <c r="D12" s="102"/>
      <c r="E12" s="103"/>
      <c r="F12" s="103"/>
      <c r="G12" s="318" t="e">
        <f t="shared" si="0"/>
        <v>#DIV/0!</v>
      </c>
      <c r="H12" s="318" t="e">
        <f t="shared" si="1"/>
        <v>#DIV/0!</v>
      </c>
    </row>
    <row r="13" spans="1:16380" x14ac:dyDescent="0.25">
      <c r="A13" s="101"/>
      <c r="B13" s="100"/>
      <c r="C13" s="100"/>
      <c r="D13" s="102"/>
      <c r="E13" s="103"/>
      <c r="F13" s="103"/>
      <c r="G13" s="318" t="e">
        <f t="shared" si="0"/>
        <v>#DIV/0!</v>
      </c>
      <c r="H13" s="318" t="e">
        <f t="shared" si="1"/>
        <v>#DIV/0!</v>
      </c>
    </row>
    <row r="14" spans="1:16380" x14ac:dyDescent="0.25">
      <c r="A14" s="101"/>
      <c r="B14" s="100"/>
      <c r="C14" s="100"/>
      <c r="D14" s="102"/>
      <c r="E14" s="103"/>
      <c r="F14" s="103"/>
      <c r="G14" s="318" t="e">
        <f t="shared" si="0"/>
        <v>#DIV/0!</v>
      </c>
      <c r="H14" s="318" t="e">
        <f t="shared" si="1"/>
        <v>#DIV/0!</v>
      </c>
    </row>
    <row r="15" spans="1:16380" x14ac:dyDescent="0.25">
      <c r="A15" s="101"/>
      <c r="B15" s="100"/>
      <c r="C15" s="100"/>
      <c r="D15" s="102"/>
      <c r="E15" s="103"/>
      <c r="F15" s="103"/>
      <c r="G15" s="318" t="e">
        <f t="shared" si="0"/>
        <v>#DIV/0!</v>
      </c>
      <c r="H15" s="318" t="e">
        <f t="shared" si="1"/>
        <v>#DIV/0!</v>
      </c>
    </row>
    <row r="16" spans="1:16380" x14ac:dyDescent="0.25">
      <c r="A16" s="101"/>
      <c r="B16" s="100"/>
      <c r="C16" s="100"/>
      <c r="D16" s="102"/>
      <c r="E16" s="103"/>
      <c r="F16" s="103"/>
      <c r="G16" s="318" t="e">
        <f t="shared" si="0"/>
        <v>#DIV/0!</v>
      </c>
      <c r="H16" s="318" t="e">
        <f t="shared" si="1"/>
        <v>#DIV/0!</v>
      </c>
    </row>
    <row r="17" spans="1:8" x14ac:dyDescent="0.25">
      <c r="A17" s="101"/>
      <c r="B17" s="100"/>
      <c r="C17" s="100"/>
      <c r="D17" s="102"/>
      <c r="E17" s="103"/>
      <c r="F17" s="103"/>
      <c r="G17" s="318" t="e">
        <f t="shared" si="0"/>
        <v>#DIV/0!</v>
      </c>
      <c r="H17" s="318" t="e">
        <f t="shared" si="1"/>
        <v>#DIV/0!</v>
      </c>
    </row>
    <row r="18" spans="1:8" x14ac:dyDescent="0.25">
      <c r="A18" s="101"/>
      <c r="B18" s="100"/>
      <c r="C18" s="100"/>
      <c r="D18" s="102"/>
      <c r="E18" s="103"/>
      <c r="F18" s="103"/>
      <c r="G18" s="318" t="e">
        <f t="shared" si="0"/>
        <v>#DIV/0!</v>
      </c>
      <c r="H18" s="318" t="e">
        <f t="shared" si="1"/>
        <v>#DIV/0!</v>
      </c>
    </row>
    <row r="19" spans="1:8" x14ac:dyDescent="0.25">
      <c r="A19" s="101"/>
      <c r="B19" s="100"/>
      <c r="C19" s="100"/>
      <c r="D19" s="102"/>
      <c r="E19" s="103"/>
      <c r="F19" s="103"/>
      <c r="G19" s="318" t="e">
        <f t="shared" si="0"/>
        <v>#DIV/0!</v>
      </c>
      <c r="H19" s="318" t="e">
        <f t="shared" si="1"/>
        <v>#DIV/0!</v>
      </c>
    </row>
    <row r="20" spans="1:8" x14ac:dyDescent="0.25">
      <c r="A20" s="101"/>
      <c r="B20" s="100"/>
      <c r="C20" s="100"/>
      <c r="D20" s="102"/>
      <c r="E20" s="103"/>
      <c r="F20" s="103"/>
      <c r="G20" s="318" t="e">
        <f t="shared" si="0"/>
        <v>#DIV/0!</v>
      </c>
      <c r="H20" s="318" t="e">
        <f t="shared" si="1"/>
        <v>#DIV/0!</v>
      </c>
    </row>
    <row r="21" spans="1:8" x14ac:dyDescent="0.25">
      <c r="A21" s="101"/>
      <c r="B21" s="100"/>
      <c r="C21" s="100"/>
      <c r="D21" s="102"/>
      <c r="E21" s="103"/>
      <c r="F21" s="103"/>
      <c r="G21" s="318" t="e">
        <f t="shared" si="0"/>
        <v>#DIV/0!</v>
      </c>
      <c r="H21" s="318" t="e">
        <f t="shared" si="1"/>
        <v>#DIV/0!</v>
      </c>
    </row>
    <row r="22" spans="1:8" x14ac:dyDescent="0.25">
      <c r="A22" s="101"/>
      <c r="B22" s="100"/>
      <c r="C22" s="100"/>
      <c r="D22" s="102"/>
      <c r="E22" s="103"/>
      <c r="F22" s="103"/>
      <c r="G22" s="318" t="e">
        <f t="shared" si="0"/>
        <v>#DIV/0!</v>
      </c>
      <c r="H22" s="318" t="e">
        <f t="shared" si="1"/>
        <v>#DIV/0!</v>
      </c>
    </row>
    <row r="23" spans="1:8" x14ac:dyDescent="0.25">
      <c r="A23" s="101"/>
      <c r="B23" s="100"/>
      <c r="C23" s="100"/>
      <c r="D23" s="102"/>
      <c r="E23" s="103"/>
      <c r="F23" s="103"/>
      <c r="G23" s="318" t="e">
        <f t="shared" si="0"/>
        <v>#DIV/0!</v>
      </c>
      <c r="H23" s="318" t="e">
        <f t="shared" si="1"/>
        <v>#DIV/0!</v>
      </c>
    </row>
    <row r="24" spans="1:8" x14ac:dyDescent="0.25">
      <c r="A24" s="101"/>
      <c r="B24" s="100"/>
      <c r="C24" s="100"/>
      <c r="D24" s="102"/>
      <c r="E24" s="103"/>
      <c r="F24" s="103"/>
      <c r="G24" s="318" t="e">
        <f t="shared" si="0"/>
        <v>#DIV/0!</v>
      </c>
      <c r="H24" s="318" t="e">
        <f t="shared" si="1"/>
        <v>#DIV/0!</v>
      </c>
    </row>
    <row r="25" spans="1:8" x14ac:dyDescent="0.25">
      <c r="A25" s="101"/>
      <c r="B25" s="100"/>
      <c r="C25" s="100"/>
      <c r="D25" s="102"/>
      <c r="E25" s="103"/>
      <c r="F25" s="103"/>
      <c r="G25" s="318" t="e">
        <f t="shared" si="0"/>
        <v>#DIV/0!</v>
      </c>
      <c r="H25" s="318" t="e">
        <f t="shared" si="1"/>
        <v>#DIV/0!</v>
      </c>
    </row>
    <row r="26" spans="1:8" x14ac:dyDescent="0.25">
      <c r="A26" s="101"/>
      <c r="B26" s="100"/>
      <c r="C26" s="100"/>
      <c r="D26" s="102"/>
      <c r="E26" s="103"/>
      <c r="F26" s="103"/>
      <c r="G26" s="318" t="e">
        <f t="shared" si="0"/>
        <v>#DIV/0!</v>
      </c>
      <c r="H26" s="318" t="e">
        <f t="shared" si="1"/>
        <v>#DIV/0!</v>
      </c>
    </row>
    <row r="27" spans="1:8" x14ac:dyDescent="0.25">
      <c r="A27" s="101"/>
      <c r="B27" s="100"/>
      <c r="C27" s="100"/>
      <c r="D27" s="102"/>
      <c r="E27" s="103"/>
      <c r="F27" s="103"/>
      <c r="G27" s="318" t="e">
        <f t="shared" si="0"/>
        <v>#DIV/0!</v>
      </c>
      <c r="H27" s="318" t="e">
        <f t="shared" si="1"/>
        <v>#DIV/0!</v>
      </c>
    </row>
    <row r="28" spans="1:8" x14ac:dyDescent="0.25">
      <c r="A28" s="258"/>
      <c r="B28" s="258"/>
      <c r="C28" s="258"/>
      <c r="D28" s="258"/>
      <c r="E28" s="258"/>
      <c r="F28" s="258"/>
      <c r="G28" s="258"/>
      <c r="H28" s="258"/>
    </row>
  </sheetData>
  <sheetProtection password="F410"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&amp;L&amp;"Arial,Standard"&amp;6w2308101333 -  02.24&amp;R&amp;"Arial,Standard"&amp;6&amp;P von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X36"/>
  <sheetViews>
    <sheetView showGridLines="0" zoomScaleNormal="100" zoomScaleSheetLayoutView="100" workbookViewId="0">
      <selection activeCell="E10" sqref="D10:E10"/>
    </sheetView>
  </sheetViews>
  <sheetFormatPr baseColWidth="10" defaultColWidth="10.85546875" defaultRowHeight="14.25" outlineLevelCol="1" x14ac:dyDescent="0.2"/>
  <cols>
    <col min="1" max="1" width="4.85546875" style="2" customWidth="1"/>
    <col min="2" max="2" width="82.7109375" style="4" customWidth="1"/>
    <col min="3" max="3" width="25.7109375" style="4" customWidth="1"/>
    <col min="4" max="4" width="12.140625" style="4" customWidth="1"/>
    <col min="5" max="6" width="22.7109375" style="4" customWidth="1"/>
    <col min="7" max="7" width="0" style="342" hidden="1" customWidth="1" outlineLevel="1"/>
    <col min="8" max="23" width="10.85546875" style="4" hidden="1" customWidth="1" outlineLevel="1"/>
    <col min="24" max="24" width="10.85546875" style="4" collapsed="1"/>
    <col min="25" max="16384" width="10.85546875" style="4"/>
  </cols>
  <sheetData>
    <row r="1" spans="1:16378" s="61" customFormat="1" ht="22.35" customHeight="1" x14ac:dyDescent="0.3">
      <c r="A1" s="165" t="s">
        <v>78</v>
      </c>
      <c r="B1" s="198"/>
      <c r="C1" s="198"/>
      <c r="D1" s="198"/>
      <c r="E1" s="198"/>
      <c r="F1" s="198"/>
      <c r="G1" s="365"/>
    </row>
    <row r="2" spans="1:16378" ht="15.75" x14ac:dyDescent="0.25">
      <c r="A2" s="169" t="s">
        <v>74</v>
      </c>
      <c r="B2" s="170"/>
      <c r="C2" s="170"/>
      <c r="D2" s="170"/>
      <c r="E2" s="170"/>
      <c r="F2" s="170"/>
    </row>
    <row r="3" spans="1:16378" ht="15" customHeight="1" x14ac:dyDescent="0.2">
      <c r="A3" s="177"/>
      <c r="B3" s="170"/>
      <c r="C3" s="170"/>
      <c r="D3" s="170"/>
      <c r="E3" s="170"/>
      <c r="F3" s="170"/>
    </row>
    <row r="4" spans="1:16378" s="60" customFormat="1" ht="14.1" customHeight="1" x14ac:dyDescent="0.25">
      <c r="A4" s="458" t="s">
        <v>161</v>
      </c>
      <c r="B4" s="459"/>
      <c r="C4" s="197">
        <f>'Planung der Arbeitspakete'!C4:G4</f>
        <v>0</v>
      </c>
      <c r="D4" s="171"/>
      <c r="E4" s="171"/>
      <c r="F4" s="171"/>
      <c r="G4" s="353"/>
    </row>
    <row r="5" spans="1:16378" s="44" customFormat="1" ht="4.5" customHeight="1" x14ac:dyDescent="0.25">
      <c r="A5" s="172"/>
      <c r="B5" s="303"/>
      <c r="C5" s="170"/>
      <c r="D5" s="199"/>
      <c r="E5" s="199"/>
      <c r="F5" s="199"/>
      <c r="G5" s="342"/>
      <c r="I5" s="56"/>
      <c r="J5" s="56"/>
      <c r="K5" s="56"/>
      <c r="L5" s="56"/>
      <c r="M5" s="56"/>
      <c r="N5" s="56"/>
      <c r="O5" s="56"/>
      <c r="P5" s="56"/>
      <c r="Q5" s="56"/>
      <c r="R5" s="56"/>
      <c r="S5" s="56"/>
      <c r="T5" s="56"/>
      <c r="U5" s="56"/>
      <c r="V5" s="56"/>
      <c r="W5" s="56"/>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row>
    <row r="6" spans="1:16378" s="57" customFormat="1" ht="14.1" customHeight="1" x14ac:dyDescent="0.25">
      <c r="A6" s="200" t="s">
        <v>77</v>
      </c>
      <c r="B6" s="319"/>
      <c r="C6" s="173"/>
      <c r="D6" s="173"/>
      <c r="E6" s="173"/>
      <c r="F6" s="173"/>
      <c r="G6" s="354"/>
      <c r="H6" s="55" t="s">
        <v>80</v>
      </c>
      <c r="I6" s="8"/>
      <c r="J6" s="8"/>
      <c r="K6" s="8"/>
      <c r="L6" s="8"/>
      <c r="M6" s="8"/>
      <c r="N6" s="8"/>
      <c r="O6" s="8"/>
      <c r="P6" s="8"/>
      <c r="Q6" s="8"/>
      <c r="R6" s="8"/>
      <c r="S6" s="8"/>
      <c r="T6" s="8"/>
      <c r="U6" s="8"/>
      <c r="V6" s="8"/>
      <c r="W6" s="8"/>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row>
    <row r="7" spans="1:16378" s="62" customFormat="1" ht="12.75" customHeight="1" x14ac:dyDescent="0.2">
      <c r="A7" s="201" t="s">
        <v>73</v>
      </c>
      <c r="B7" s="320"/>
      <c r="C7" s="202"/>
      <c r="D7" s="202"/>
      <c r="E7" s="202"/>
      <c r="F7" s="202"/>
      <c r="G7" s="366"/>
      <c r="H7" s="71" t="s">
        <v>90</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row>
    <row r="8" spans="1:16378" s="44" customFormat="1" ht="4.5" customHeight="1" x14ac:dyDescent="0.2">
      <c r="A8" s="177"/>
      <c r="B8" s="170"/>
      <c r="C8" s="170"/>
      <c r="D8" s="170"/>
      <c r="E8" s="170"/>
      <c r="F8" s="170"/>
      <c r="G8" s="342"/>
      <c r="H8" s="4"/>
      <c r="I8" s="4"/>
      <c r="J8" s="4"/>
      <c r="K8" s="4"/>
      <c r="L8" s="4"/>
      <c r="M8" s="4"/>
      <c r="N8" s="4"/>
      <c r="O8" s="4"/>
      <c r="P8" s="4"/>
      <c r="Q8" s="4"/>
      <c r="R8" s="4"/>
      <c r="S8" s="4"/>
      <c r="T8" s="4"/>
      <c r="U8" s="4"/>
      <c r="V8" s="4"/>
      <c r="W8" s="4"/>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row>
    <row r="9" spans="1:16378" s="12" customFormat="1" ht="54.95" customHeight="1" x14ac:dyDescent="0.2">
      <c r="A9" s="347" t="s">
        <v>22</v>
      </c>
      <c r="B9" s="348" t="s">
        <v>72</v>
      </c>
      <c r="C9" s="347" t="s">
        <v>150</v>
      </c>
      <c r="D9" s="347" t="s">
        <v>6</v>
      </c>
      <c r="E9" s="347" t="s">
        <v>213</v>
      </c>
      <c r="F9" s="347" t="s">
        <v>214</v>
      </c>
      <c r="G9" s="372"/>
      <c r="H9" s="370" t="s">
        <v>91</v>
      </c>
      <c r="I9" s="74">
        <f>'Aufteilung PM auf AP'!E11</f>
        <v>1</v>
      </c>
      <c r="J9" s="74" t="str">
        <f>'Aufteilung PM auf AP'!F11</f>
        <v/>
      </c>
      <c r="K9" s="74" t="str">
        <f>'Aufteilung PM auf AP'!G11</f>
        <v/>
      </c>
      <c r="L9" s="74" t="str">
        <f>'Aufteilung PM auf AP'!H11</f>
        <v/>
      </c>
      <c r="M9" s="74" t="str">
        <f>'Aufteilung PM auf AP'!I11</f>
        <v/>
      </c>
      <c r="N9" s="74" t="str">
        <f>'Aufteilung PM auf AP'!J11</f>
        <v/>
      </c>
      <c r="O9" s="74" t="str">
        <f>'Aufteilung PM auf AP'!K11</f>
        <v/>
      </c>
      <c r="P9" s="74" t="str">
        <f>'Aufteilung PM auf AP'!L11</f>
        <v/>
      </c>
      <c r="Q9" s="74" t="str">
        <f>'Aufteilung PM auf AP'!M11</f>
        <v/>
      </c>
      <c r="R9" s="74" t="str">
        <f>'Aufteilung PM auf AP'!N11</f>
        <v/>
      </c>
      <c r="S9" s="74" t="str">
        <f>'Aufteilung PM auf AP'!O11</f>
        <v/>
      </c>
      <c r="T9" s="74" t="str">
        <f>'Aufteilung PM auf AP'!P11</f>
        <v/>
      </c>
      <c r="U9" s="74" t="str">
        <f>'Aufteilung PM auf AP'!Q11</f>
        <v/>
      </c>
      <c r="V9" s="74" t="str">
        <f>'Aufteilung PM auf AP'!R11</f>
        <v/>
      </c>
      <c r="W9" s="74" t="str">
        <f>'Aufteilung PM auf AP'!S11</f>
        <v/>
      </c>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row>
    <row r="10" spans="1:16378" s="9" customFormat="1" ht="15" customHeight="1" x14ac:dyDescent="0.2">
      <c r="A10" s="28">
        <v>1</v>
      </c>
      <c r="B10" s="100"/>
      <c r="C10" s="100"/>
      <c r="D10" s="11"/>
      <c r="E10" s="375"/>
      <c r="F10" s="376"/>
      <c r="G10" s="373"/>
      <c r="H10" s="371" t="s">
        <v>82</v>
      </c>
      <c r="I10" s="78">
        <f>SUMIF($D$10:$D$29,I9,$E$10:$E$29)</f>
        <v>0</v>
      </c>
      <c r="J10" s="78">
        <f t="shared" ref="J10:W10" si="0">SUMIF($D$10:$D$29,J9,$E$10:$E$29)</f>
        <v>0</v>
      </c>
      <c r="K10" s="78">
        <f t="shared" si="0"/>
        <v>0</v>
      </c>
      <c r="L10" s="78">
        <f t="shared" si="0"/>
        <v>0</v>
      </c>
      <c r="M10" s="78">
        <f t="shared" si="0"/>
        <v>0</v>
      </c>
      <c r="N10" s="78">
        <f t="shared" si="0"/>
        <v>0</v>
      </c>
      <c r="O10" s="78">
        <f t="shared" si="0"/>
        <v>0</v>
      </c>
      <c r="P10" s="78">
        <f t="shared" si="0"/>
        <v>0</v>
      </c>
      <c r="Q10" s="78">
        <f t="shared" si="0"/>
        <v>0</v>
      </c>
      <c r="R10" s="78">
        <f t="shared" si="0"/>
        <v>0</v>
      </c>
      <c r="S10" s="78">
        <f t="shared" si="0"/>
        <v>0</v>
      </c>
      <c r="T10" s="78">
        <f t="shared" si="0"/>
        <v>0</v>
      </c>
      <c r="U10" s="78">
        <f t="shared" si="0"/>
        <v>0</v>
      </c>
      <c r="V10" s="78">
        <f t="shared" si="0"/>
        <v>0</v>
      </c>
      <c r="W10" s="78">
        <f t="shared" si="0"/>
        <v>0</v>
      </c>
    </row>
    <row r="11" spans="1:16378" s="9" customFormat="1" ht="15" customHeight="1" x14ac:dyDescent="0.2">
      <c r="A11" s="28">
        <v>2</v>
      </c>
      <c r="B11" s="100"/>
      <c r="C11" s="100"/>
      <c r="D11" s="11"/>
      <c r="E11" s="375"/>
      <c r="F11" s="376"/>
      <c r="G11" s="373"/>
    </row>
    <row r="12" spans="1:16378" s="9" customFormat="1" ht="15" customHeight="1" x14ac:dyDescent="0.2">
      <c r="A12" s="28">
        <v>3</v>
      </c>
      <c r="B12" s="100"/>
      <c r="C12" s="100"/>
      <c r="D12" s="11"/>
      <c r="E12" s="375"/>
      <c r="F12" s="376"/>
      <c r="G12" s="373"/>
    </row>
    <row r="13" spans="1:16378" s="9" customFormat="1" ht="15" customHeight="1" x14ac:dyDescent="0.2">
      <c r="A13" s="28">
        <v>4</v>
      </c>
      <c r="B13" s="100"/>
      <c r="C13" s="100"/>
      <c r="D13" s="11"/>
      <c r="E13" s="375"/>
      <c r="F13" s="376"/>
      <c r="G13" s="373"/>
    </row>
    <row r="14" spans="1:16378" s="9" customFormat="1" ht="15" customHeight="1" x14ac:dyDescent="0.2">
      <c r="A14" s="28">
        <v>5</v>
      </c>
      <c r="B14" s="100"/>
      <c r="C14" s="100"/>
      <c r="D14" s="11"/>
      <c r="E14" s="375"/>
      <c r="F14" s="376"/>
      <c r="G14" s="373"/>
    </row>
    <row r="15" spans="1:16378" s="9" customFormat="1" ht="15" customHeight="1" x14ac:dyDescent="0.2">
      <c r="A15" s="28">
        <v>6</v>
      </c>
      <c r="B15" s="100"/>
      <c r="C15" s="100"/>
      <c r="D15" s="11"/>
      <c r="E15" s="375"/>
      <c r="F15" s="376"/>
      <c r="G15" s="373"/>
    </row>
    <row r="16" spans="1:16378" s="9" customFormat="1" ht="15" customHeight="1" x14ac:dyDescent="0.2">
      <c r="A16" s="28">
        <v>7</v>
      </c>
      <c r="B16" s="100"/>
      <c r="C16" s="100"/>
      <c r="D16" s="11"/>
      <c r="E16" s="375"/>
      <c r="F16" s="376"/>
      <c r="G16" s="373"/>
    </row>
    <row r="17" spans="1:39" s="9" customFormat="1" ht="15" customHeight="1" x14ac:dyDescent="0.2">
      <c r="A17" s="28">
        <v>8</v>
      </c>
      <c r="B17" s="100"/>
      <c r="C17" s="100"/>
      <c r="D17" s="11"/>
      <c r="E17" s="375"/>
      <c r="F17" s="376"/>
      <c r="G17" s="373"/>
    </row>
    <row r="18" spans="1:39" s="9" customFormat="1" ht="15" customHeight="1" x14ac:dyDescent="0.2">
      <c r="A18" s="28">
        <v>9</v>
      </c>
      <c r="B18" s="100"/>
      <c r="C18" s="100"/>
      <c r="D18" s="11"/>
      <c r="E18" s="375"/>
      <c r="F18" s="376"/>
      <c r="G18" s="373"/>
    </row>
    <row r="19" spans="1:39" s="9" customFormat="1" ht="15" customHeight="1" x14ac:dyDescent="0.2">
      <c r="A19" s="28">
        <v>10</v>
      </c>
      <c r="B19" s="100"/>
      <c r="C19" s="100"/>
      <c r="D19" s="11"/>
      <c r="E19" s="375"/>
      <c r="F19" s="376"/>
      <c r="G19" s="373"/>
    </row>
    <row r="20" spans="1:39" s="9" customFormat="1" ht="15" customHeight="1" x14ac:dyDescent="0.2">
      <c r="A20" s="28">
        <v>11</v>
      </c>
      <c r="B20" s="100"/>
      <c r="C20" s="100"/>
      <c r="D20" s="11"/>
      <c r="E20" s="375"/>
      <c r="F20" s="376"/>
      <c r="G20" s="373"/>
    </row>
    <row r="21" spans="1:39" s="9" customFormat="1" ht="15" customHeight="1" x14ac:dyDescent="0.2">
      <c r="A21" s="28">
        <v>12</v>
      </c>
      <c r="B21" s="100"/>
      <c r="C21" s="100"/>
      <c r="D21" s="11"/>
      <c r="E21" s="375"/>
      <c r="F21" s="376"/>
      <c r="G21" s="373"/>
    </row>
    <row r="22" spans="1:39" s="9" customFormat="1" ht="15" customHeight="1" x14ac:dyDescent="0.2">
      <c r="A22" s="28">
        <v>13</v>
      </c>
      <c r="B22" s="100"/>
      <c r="C22" s="100"/>
      <c r="D22" s="11"/>
      <c r="E22" s="375"/>
      <c r="F22" s="376"/>
      <c r="G22" s="373"/>
    </row>
    <row r="23" spans="1:39" s="9" customFormat="1" ht="15" customHeight="1" x14ac:dyDescent="0.2">
      <c r="A23" s="28">
        <v>14</v>
      </c>
      <c r="B23" s="100"/>
      <c r="C23" s="100"/>
      <c r="D23" s="11"/>
      <c r="E23" s="375"/>
      <c r="F23" s="376"/>
      <c r="G23" s="373"/>
    </row>
    <row r="24" spans="1:39" s="9" customFormat="1" ht="15" customHeight="1" x14ac:dyDescent="0.2">
      <c r="A24" s="28">
        <v>15</v>
      </c>
      <c r="B24" s="100"/>
      <c r="C24" s="100"/>
      <c r="D24" s="11"/>
      <c r="E24" s="375"/>
      <c r="F24" s="376"/>
      <c r="G24" s="373"/>
    </row>
    <row r="25" spans="1:39" s="9" customFormat="1" ht="15" customHeight="1" x14ac:dyDescent="0.2">
      <c r="A25" s="28">
        <v>16</v>
      </c>
      <c r="B25" s="100"/>
      <c r="C25" s="100"/>
      <c r="D25" s="11"/>
      <c r="E25" s="375"/>
      <c r="F25" s="376"/>
      <c r="G25" s="373"/>
    </row>
    <row r="26" spans="1:39" s="9" customFormat="1" ht="15" customHeight="1" x14ac:dyDescent="0.2">
      <c r="A26" s="28">
        <v>17</v>
      </c>
      <c r="B26" s="100"/>
      <c r="C26" s="100"/>
      <c r="D26" s="11"/>
      <c r="E26" s="375"/>
      <c r="F26" s="376"/>
      <c r="G26" s="373"/>
    </row>
    <row r="27" spans="1:39" s="9" customFormat="1" ht="15" customHeight="1" x14ac:dyDescent="0.2">
      <c r="A27" s="28">
        <v>18</v>
      </c>
      <c r="B27" s="100"/>
      <c r="C27" s="100"/>
      <c r="D27" s="11"/>
      <c r="E27" s="375"/>
      <c r="F27" s="376"/>
      <c r="G27" s="373"/>
    </row>
    <row r="28" spans="1:39" s="9" customFormat="1" ht="15" customHeight="1" x14ac:dyDescent="0.2">
      <c r="A28" s="28">
        <v>19</v>
      </c>
      <c r="B28" s="100"/>
      <c r="C28" s="100"/>
      <c r="D28" s="11"/>
      <c r="E28" s="375"/>
      <c r="F28" s="376"/>
      <c r="G28" s="373"/>
    </row>
    <row r="29" spans="1:39" s="9" customFormat="1" ht="15" customHeight="1" x14ac:dyDescent="0.2">
      <c r="A29" s="28">
        <v>20</v>
      </c>
      <c r="B29" s="100"/>
      <c r="C29" s="100"/>
      <c r="D29" s="11"/>
      <c r="E29" s="375"/>
      <c r="F29" s="376"/>
      <c r="G29" s="373"/>
    </row>
    <row r="30" spans="1:39" s="9" customFormat="1" ht="20.100000000000001" customHeight="1" x14ac:dyDescent="0.25">
      <c r="A30" s="478" t="s">
        <v>2</v>
      </c>
      <c r="B30" s="478"/>
      <c r="C30" s="478"/>
      <c r="D30" s="479"/>
      <c r="E30" s="377">
        <f>SUM(E10:E29)</f>
        <v>0</v>
      </c>
      <c r="F30" s="377">
        <f>SUM(F10:F29)</f>
        <v>0</v>
      </c>
      <c r="G30" s="374"/>
    </row>
    <row r="31" spans="1:39" ht="6" customHeight="1" x14ac:dyDescent="0.2">
      <c r="A31" s="177"/>
      <c r="B31" s="170"/>
      <c r="C31" s="170"/>
      <c r="D31" s="170"/>
      <c r="E31" s="170"/>
      <c r="F31" s="170"/>
    </row>
    <row r="32" spans="1:39" s="48" customFormat="1" ht="14.45" customHeight="1" x14ac:dyDescent="0.2">
      <c r="A32" s="181" t="s">
        <v>5</v>
      </c>
      <c r="B32" s="181"/>
      <c r="C32" s="182"/>
      <c r="D32" s="182"/>
      <c r="E32" s="182"/>
      <c r="F32" s="182"/>
      <c r="G32" s="367"/>
      <c r="H32" s="50"/>
      <c r="I32" s="50"/>
      <c r="J32" s="50"/>
      <c r="K32" s="50"/>
      <c r="L32" s="50"/>
      <c r="M32" s="50"/>
      <c r="N32" s="50"/>
      <c r="O32" s="50"/>
      <c r="P32" s="50"/>
      <c r="Q32" s="50"/>
      <c r="R32" s="50"/>
      <c r="S32" s="50"/>
      <c r="T32" s="50"/>
      <c r="U32" s="50"/>
      <c r="V32" s="50"/>
      <c r="W32" s="50"/>
      <c r="X32" s="50"/>
      <c r="Y32" s="50"/>
      <c r="Z32" s="50"/>
      <c r="AA32" s="52"/>
      <c r="AB32" s="52"/>
      <c r="AC32" s="52"/>
      <c r="AD32" s="52"/>
      <c r="AE32" s="52"/>
      <c r="AF32" s="52"/>
      <c r="AG32" s="52"/>
      <c r="AH32" s="52"/>
      <c r="AI32" s="52"/>
      <c r="AJ32" s="52"/>
      <c r="AK32" s="52"/>
      <c r="AL32" s="52"/>
      <c r="AM32" s="51"/>
    </row>
    <row r="33" spans="1:9" s="48" customFormat="1" ht="14.45" customHeight="1" x14ac:dyDescent="0.25">
      <c r="A33" s="456" t="s">
        <v>200</v>
      </c>
      <c r="B33" s="480"/>
      <c r="C33" s="480"/>
      <c r="D33" s="480"/>
      <c r="E33" s="480"/>
      <c r="F33" s="480"/>
      <c r="G33" s="368"/>
      <c r="H33" s="163"/>
      <c r="I33" s="163"/>
    </row>
    <row r="34" spans="1:9" s="48" customFormat="1" ht="14.45" customHeight="1" x14ac:dyDescent="0.25">
      <c r="A34" s="456" t="s">
        <v>219</v>
      </c>
      <c r="B34" s="480"/>
      <c r="C34" s="480"/>
      <c r="D34" s="480"/>
      <c r="E34" s="480"/>
      <c r="F34" s="480"/>
      <c r="G34" s="368"/>
      <c r="H34" s="163"/>
      <c r="I34" s="163"/>
    </row>
    <row r="35" spans="1:9" ht="9" customHeight="1" x14ac:dyDescent="0.2">
      <c r="A35" s="177"/>
      <c r="B35" s="170"/>
      <c r="C35" s="170"/>
      <c r="D35" s="170"/>
      <c r="E35" s="170"/>
      <c r="F35" s="170"/>
    </row>
    <row r="36" spans="1:9" s="271" customFormat="1" ht="21" customHeight="1" x14ac:dyDescent="0.25">
      <c r="A36" s="254" t="s">
        <v>148</v>
      </c>
      <c r="B36" s="270"/>
      <c r="C36" s="270"/>
      <c r="D36" s="269"/>
      <c r="E36" s="269"/>
      <c r="F36" s="270"/>
      <c r="G36" s="369"/>
    </row>
  </sheetData>
  <sheetProtection algorithmName="SHA-512" hashValue="3WxZ0bS1jT5vLat4u4HCNKQsZJE+x3B9HAy4rtSnUVTO3Gzv89KY8xZ8NtOK2y34l/A5fPzrYznTyvrhXE1I1g==" saltValue="ErZl1NInqwd5JmXPLSXytw==" spinCount="100000" sheet="1" selectLockedCells="1"/>
  <mergeCells count="4">
    <mergeCell ref="A30:D30"/>
    <mergeCell ref="A4:B4"/>
    <mergeCell ref="A33:F33"/>
    <mergeCell ref="A34:F34"/>
  </mergeCells>
  <pageMargins left="1.1023622047244095" right="0.78740157480314965" top="0.6692913385826772" bottom="0.39370078740157483" header="0.31496062992125984" footer="0.31496062992125984"/>
  <pageSetup paperSize="9" scale="71" orientation="landscape" r:id="rId1"/>
  <headerFooter>
    <oddFooter>&amp;L&amp;"Arial,Standard"&amp;6w2308101333 -  02.24&amp;R&amp;"Arial,Standard"&amp;6&amp;P von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A1:J40"/>
  <sheetViews>
    <sheetView showGridLines="0" tabSelected="1" zoomScaleNormal="100" zoomScaleSheetLayoutView="75" workbookViewId="0">
      <selection activeCell="A10" sqref="A10"/>
    </sheetView>
  </sheetViews>
  <sheetFormatPr baseColWidth="10" defaultColWidth="11.42578125" defaultRowHeight="14.25" x14ac:dyDescent="0.2"/>
  <cols>
    <col min="1" max="1" width="45.28515625" style="4" customWidth="1"/>
    <col min="2" max="4" width="27.7109375" style="4" customWidth="1"/>
    <col min="5" max="10" width="12.5703125" style="4" customWidth="1"/>
    <col min="11" max="16384" width="11.42578125" style="4"/>
  </cols>
  <sheetData>
    <row r="1" spans="1:10" ht="20.25" x14ac:dyDescent="0.3">
      <c r="A1" s="239" t="s">
        <v>35</v>
      </c>
      <c r="B1" s="170"/>
      <c r="C1" s="170"/>
      <c r="D1" s="170"/>
      <c r="E1" s="44"/>
      <c r="F1" s="44"/>
      <c r="G1" s="44"/>
      <c r="H1" s="44"/>
      <c r="I1" s="44"/>
    </row>
    <row r="2" spans="1:10" ht="15.75" x14ac:dyDescent="0.25">
      <c r="A2" s="169" t="s">
        <v>74</v>
      </c>
      <c r="B2" s="170"/>
      <c r="C2" s="170"/>
      <c r="D2" s="170"/>
      <c r="E2" s="44"/>
      <c r="F2" s="44"/>
      <c r="G2" s="44"/>
      <c r="H2" s="44"/>
      <c r="I2" s="44"/>
    </row>
    <row r="3" spans="1:10" ht="15.75" x14ac:dyDescent="0.25">
      <c r="A3" s="169"/>
      <c r="B3" s="170"/>
      <c r="C3" s="170"/>
      <c r="D3" s="170"/>
      <c r="E3" s="44"/>
      <c r="F3" s="44"/>
      <c r="G3" s="44"/>
      <c r="H3" s="44"/>
      <c r="I3" s="44"/>
    </row>
    <row r="4" spans="1:10" ht="15" x14ac:dyDescent="0.2">
      <c r="A4" s="171" t="s">
        <v>165</v>
      </c>
      <c r="B4" s="197"/>
      <c r="C4" s="172">
        <f>'Planung der Arbeitspakete'!C4:G4</f>
        <v>0</v>
      </c>
      <c r="D4" s="168"/>
      <c r="E4" s="18"/>
      <c r="F4" s="18"/>
      <c r="G4" s="18"/>
      <c r="H4" s="18"/>
      <c r="I4" s="44"/>
    </row>
    <row r="5" spans="1:10" ht="15" x14ac:dyDescent="0.2">
      <c r="A5" s="171"/>
      <c r="B5" s="197"/>
      <c r="C5" s="172"/>
      <c r="D5" s="168"/>
      <c r="E5" s="18"/>
      <c r="F5" s="18"/>
      <c r="G5" s="18"/>
      <c r="H5" s="18"/>
      <c r="I5" s="44"/>
    </row>
    <row r="6" spans="1:10" s="322" customFormat="1" x14ac:dyDescent="0.2">
      <c r="A6" s="321"/>
      <c r="B6" s="173"/>
      <c r="C6" s="173"/>
      <c r="D6" s="173"/>
      <c r="E6" s="4"/>
      <c r="F6" s="4"/>
      <c r="G6" s="4"/>
      <c r="H6" s="4"/>
      <c r="I6" s="4"/>
      <c r="J6" s="4"/>
    </row>
    <row r="7" spans="1:10" ht="45" customHeight="1" x14ac:dyDescent="0.2">
      <c r="A7" s="337"/>
      <c r="B7" s="323" t="s">
        <v>206</v>
      </c>
      <c r="C7" s="323" t="s">
        <v>209</v>
      </c>
      <c r="D7" s="323" t="s">
        <v>210</v>
      </c>
    </row>
    <row r="8" spans="1:10" s="327" customFormat="1" ht="15.95" customHeight="1" x14ac:dyDescent="0.25">
      <c r="A8" s="324" t="s">
        <v>139</v>
      </c>
      <c r="B8" s="325">
        <f>SUM(C8:D8)</f>
        <v>0</v>
      </c>
      <c r="C8" s="325">
        <f>'Ermittlung Personalausgaben '!T43</f>
        <v>0</v>
      </c>
      <c r="D8" s="325">
        <f>'Ermittlung Personalausgaben '!AB43</f>
        <v>0</v>
      </c>
      <c r="E8" s="326"/>
    </row>
    <row r="9" spans="1:10" s="327" customFormat="1" ht="15.95" customHeight="1" thickBot="1" x14ac:dyDescent="0.3">
      <c r="A9" s="328" t="s">
        <v>140</v>
      </c>
      <c r="B9" s="325">
        <f t="shared" ref="B9:B18" si="0">SUM(C9:D9)</f>
        <v>0</v>
      </c>
      <c r="C9" s="325">
        <f>'Ermittlung Personalausgaben '!U43-'Ermittlung Personalausgaben '!T43</f>
        <v>0</v>
      </c>
      <c r="D9" s="325">
        <f>'Ermittlung Personalausgaben '!AC43-'Ermittlung Personalausgaben '!AB43</f>
        <v>0</v>
      </c>
    </row>
    <row r="10" spans="1:10" s="327" customFormat="1" ht="15.95" customHeight="1" thickTop="1" thickBot="1" x14ac:dyDescent="0.3">
      <c r="A10" s="336" t="s">
        <v>193</v>
      </c>
      <c r="B10" s="329">
        <f t="shared" si="0"/>
        <v>0</v>
      </c>
      <c r="C10" s="325">
        <f>IF($A10="","",IF($A10="Restkostenpauschale (40%)",ROUND(SUM(C8:C9)*0.4,2),ROUND(SUM(C8:C9)*0.15,2)))</f>
        <v>0</v>
      </c>
      <c r="D10" s="325">
        <f>IF($A10="","",IF($A10="Restkostenpauschale (40%)",ROUND(SUM(D8:D9)*0.4,2),ROUND(SUM(D8:D9)*0.15,2)))</f>
        <v>0</v>
      </c>
    </row>
    <row r="11" spans="1:10" s="327" customFormat="1" ht="15.95" customHeight="1" thickTop="1" x14ac:dyDescent="0.25">
      <c r="A11" s="330" t="s">
        <v>141</v>
      </c>
      <c r="B11" s="325">
        <f>IF($A$10="Restkostenpauschale (40%)",0,SUMIF('Fremdleistungen FuE'!E10:E29,"iF",'Fremdleistungen FuE'!F10:F29))</f>
        <v>0</v>
      </c>
      <c r="C11" s="325">
        <f>IF($A$10="Restkostenpauschale (40%)",0,'Fremdleistungen FuE'!H30)</f>
        <v>0</v>
      </c>
      <c r="D11" s="325">
        <f>B11-C11</f>
        <v>0</v>
      </c>
    </row>
    <row r="12" spans="1:10" s="327" customFormat="1" ht="15.95" customHeight="1" x14ac:dyDescent="0.25">
      <c r="A12" s="324" t="s">
        <v>142</v>
      </c>
      <c r="B12" s="325">
        <f>IF($A$10="Restkostenpauschale (40%)",0,SUMIF('Materialausgaben FuE'!E10:E29,"iF",'Materialausgaben FuE'!F10:F29))</f>
        <v>0</v>
      </c>
      <c r="C12" s="325">
        <f>IF($A$10="Restkostenpauschale (40%)",0,'Materialausgaben FuE'!H30)</f>
        <v>0</v>
      </c>
      <c r="D12" s="325">
        <f>B12-C12</f>
        <v>0</v>
      </c>
    </row>
    <row r="13" spans="1:10" s="327" customFormat="1" ht="15.95" customHeight="1" x14ac:dyDescent="0.25">
      <c r="A13" s="324" t="s">
        <v>195</v>
      </c>
      <c r="B13" s="325">
        <f>IF($A$10="Restkostenpauschale (40%)",0,SUMIF('Sonst. Ausgaben FuE'!E9:E28,"iF",'Sonst. Ausgaben FuE'!F9:F28))</f>
        <v>0</v>
      </c>
      <c r="C13" s="325">
        <f>IF($A$10="Restkostenpauschale (40%)",0,'Sonst. Ausgaben FuE'!H29)</f>
        <v>0</v>
      </c>
      <c r="D13" s="325">
        <f>IF($A$10="Restkostenpauschale (40%)",0,'Sonst. Ausgaben FuE'!I29)</f>
        <v>0</v>
      </c>
    </row>
    <row r="14" spans="1:10" ht="22.5" customHeight="1" x14ac:dyDescent="0.2">
      <c r="A14" s="290" t="s">
        <v>198</v>
      </c>
      <c r="B14" s="331">
        <f>SUM(B8:B13)</f>
        <v>0</v>
      </c>
      <c r="C14" s="331">
        <f t="shared" ref="C14:D14" si="1">SUM(C8:C13)</f>
        <v>0</v>
      </c>
      <c r="D14" s="331">
        <f t="shared" si="1"/>
        <v>0</v>
      </c>
    </row>
    <row r="15" spans="1:10" ht="17.25" customHeight="1" x14ac:dyDescent="0.2">
      <c r="A15" s="170"/>
      <c r="B15" s="170"/>
      <c r="C15" s="170"/>
      <c r="D15" s="170"/>
    </row>
    <row r="16" spans="1:10" ht="43.5" customHeight="1" x14ac:dyDescent="0.2">
      <c r="A16" s="170"/>
      <c r="B16" s="323" t="s">
        <v>207</v>
      </c>
      <c r="C16" s="323" t="s">
        <v>209</v>
      </c>
      <c r="D16" s="323" t="s">
        <v>210</v>
      </c>
    </row>
    <row r="17" spans="1:4" s="327" customFormat="1" ht="15.95" customHeight="1" x14ac:dyDescent="0.25">
      <c r="A17" s="324" t="s">
        <v>143</v>
      </c>
      <c r="B17" s="325">
        <f t="shared" si="0"/>
        <v>0</v>
      </c>
      <c r="C17" s="325">
        <f>'Ermittlung Personalausgaben '!V43</f>
        <v>0</v>
      </c>
      <c r="D17" s="325">
        <f>'Ermittlung Personalausgaben '!AD43</f>
        <v>0</v>
      </c>
    </row>
    <row r="18" spans="1:4" s="327" customFormat="1" ht="15.95" customHeight="1" x14ac:dyDescent="0.25">
      <c r="A18" s="324" t="s">
        <v>144</v>
      </c>
      <c r="B18" s="325">
        <f t="shared" si="0"/>
        <v>0</v>
      </c>
      <c r="C18" s="325">
        <f>'Ermittlung Personalausgaben '!W43-'Ermittlung Personalausgaben '!V43</f>
        <v>0</v>
      </c>
      <c r="D18" s="325">
        <f>'Ermittlung Personalausgaben '!AE43-'Ermittlung Personalausgaben '!AD43</f>
        <v>0</v>
      </c>
    </row>
    <row r="19" spans="1:4" s="327" customFormat="1" ht="15.95" customHeight="1" x14ac:dyDescent="0.25">
      <c r="A19" s="324" t="s">
        <v>145</v>
      </c>
      <c r="B19" s="325">
        <f>SUMIF('Fremdleistungen FuE'!E10:E29,"eE",'Fremdleistungen FuE'!F10:F29)</f>
        <v>0</v>
      </c>
      <c r="C19" s="325">
        <f>'Fremdleistungen FuE'!$I$30</f>
        <v>0</v>
      </c>
      <c r="D19" s="325">
        <f>B19-C19</f>
        <v>0</v>
      </c>
    </row>
    <row r="20" spans="1:4" s="327" customFormat="1" ht="15.95" customHeight="1" x14ac:dyDescent="0.25">
      <c r="A20" s="324" t="s">
        <v>146</v>
      </c>
      <c r="B20" s="325">
        <f>SUMIF('Materialausgaben FuE'!E10:E29,"eE",'Materialausgaben FuE'!F10:F29)</f>
        <v>0</v>
      </c>
      <c r="C20" s="325">
        <f>'Materialausgaben FuE'!I30</f>
        <v>0</v>
      </c>
      <c r="D20" s="325">
        <f t="shared" ref="D20:D21" si="2">B20-C20</f>
        <v>0</v>
      </c>
    </row>
    <row r="21" spans="1:4" s="327" customFormat="1" ht="15.95" customHeight="1" x14ac:dyDescent="0.25">
      <c r="A21" s="324" t="s">
        <v>196</v>
      </c>
      <c r="B21" s="325">
        <f>SUMIF('Sonst. Ausgaben FuE'!E10:E29,"eE",'Sonst. Ausgaben FuE'!F10:F29)</f>
        <v>0</v>
      </c>
      <c r="C21" s="325">
        <f>'Sonst. Ausgaben FuE'!I29</f>
        <v>0</v>
      </c>
      <c r="D21" s="325">
        <f t="shared" si="2"/>
        <v>0</v>
      </c>
    </row>
    <row r="22" spans="1:4" ht="22.5" customHeight="1" x14ac:dyDescent="0.2">
      <c r="A22" s="290" t="s">
        <v>199</v>
      </c>
      <c r="B22" s="331">
        <f>SUM(B17:B21)</f>
        <v>0</v>
      </c>
      <c r="C22" s="331">
        <f>SUM(C17:C21)</f>
        <v>0</v>
      </c>
      <c r="D22" s="331">
        <f>SUM(D17:D21)</f>
        <v>0</v>
      </c>
    </row>
    <row r="23" spans="1:4" ht="17.25" customHeight="1" x14ac:dyDescent="0.2">
      <c r="A23" s="170"/>
      <c r="B23" s="170"/>
      <c r="C23" s="170"/>
      <c r="D23" s="170"/>
    </row>
    <row r="24" spans="1:4" ht="43.5" customHeight="1" x14ac:dyDescent="0.2">
      <c r="A24" s="170"/>
      <c r="B24" s="323" t="s">
        <v>208</v>
      </c>
      <c r="C24" s="323" t="s">
        <v>209</v>
      </c>
      <c r="D24" s="323" t="s">
        <v>210</v>
      </c>
    </row>
    <row r="25" spans="1:4" x14ac:dyDescent="0.2">
      <c r="A25" s="324" t="s">
        <v>15</v>
      </c>
      <c r="B25" s="325">
        <f>SUM(C25:D25)</f>
        <v>0</v>
      </c>
      <c r="C25" s="325">
        <f>'Ermittlung Personalausgaben '!Z43</f>
        <v>0</v>
      </c>
      <c r="D25" s="325">
        <f>'Ermittlung Personalausgaben '!AF43</f>
        <v>0</v>
      </c>
    </row>
    <row r="26" spans="1:4" x14ac:dyDescent="0.2">
      <c r="A26" s="324" t="s">
        <v>147</v>
      </c>
      <c r="B26" s="325">
        <f t="shared" ref="B26:B28" si="3">SUM(C26:D26)</f>
        <v>0</v>
      </c>
      <c r="C26" s="325">
        <f>'Ermittlung Personalausgaben '!AA43-'Ermittlung Personalausgaben '!Z43</f>
        <v>0</v>
      </c>
      <c r="D26" s="325">
        <f>'Ermittlung Personalausgaben '!AG43-'Ermittlung Personalausgaben '!AF43</f>
        <v>0</v>
      </c>
    </row>
    <row r="27" spans="1:4" x14ac:dyDescent="0.2">
      <c r="A27" s="324" t="s">
        <v>29</v>
      </c>
      <c r="B27" s="325">
        <f>'Sonstige Ausg. Markt'!E30</f>
        <v>0</v>
      </c>
      <c r="C27" s="325">
        <f>B27-D27</f>
        <v>0</v>
      </c>
      <c r="D27" s="325">
        <f>'Sonstige Ausg. Markt'!F30</f>
        <v>0</v>
      </c>
    </row>
    <row r="28" spans="1:4" ht="24" customHeight="1" x14ac:dyDescent="0.2">
      <c r="A28" s="290" t="s">
        <v>27</v>
      </c>
      <c r="B28" s="331">
        <f t="shared" si="3"/>
        <v>0</v>
      </c>
      <c r="C28" s="331">
        <f>SUM(C25:C27)</f>
        <v>0</v>
      </c>
      <c r="D28" s="331">
        <f>SUM(D25:D27)</f>
        <v>0</v>
      </c>
    </row>
    <row r="29" spans="1:4" ht="17.25" customHeight="1" thickBot="1" x14ac:dyDescent="0.25">
      <c r="A29" s="170"/>
      <c r="B29" s="170"/>
      <c r="C29" s="170"/>
      <c r="D29" s="170"/>
    </row>
    <row r="30" spans="1:4" ht="24" customHeight="1" thickBot="1" x14ac:dyDescent="0.25">
      <c r="A30" s="332" t="s">
        <v>41</v>
      </c>
      <c r="B30" s="333">
        <f>B28+B22+B14</f>
        <v>0</v>
      </c>
      <c r="C30" s="333">
        <f t="shared" ref="C30:D30" si="4">C28+C22+C14</f>
        <v>0</v>
      </c>
      <c r="D30" s="334">
        <f t="shared" si="4"/>
        <v>0</v>
      </c>
    </row>
    <row r="31" spans="1:4" s="342" customFormat="1" ht="24" customHeight="1" x14ac:dyDescent="0.2">
      <c r="A31" s="343"/>
      <c r="B31" s="344"/>
      <c r="C31" s="344"/>
      <c r="D31" s="344"/>
    </row>
    <row r="32" spans="1:4" ht="17.25" customHeight="1" x14ac:dyDescent="0.2">
      <c r="A32" s="170"/>
      <c r="B32" s="170"/>
      <c r="C32" s="170"/>
      <c r="D32" s="170"/>
    </row>
    <row r="33" spans="1:10" ht="45" customHeight="1" x14ac:dyDescent="0.2">
      <c r="A33" s="335" t="s">
        <v>211</v>
      </c>
      <c r="B33" s="323" t="s">
        <v>205</v>
      </c>
      <c r="C33" s="323" t="s">
        <v>209</v>
      </c>
      <c r="D33" s="323" t="s">
        <v>210</v>
      </c>
    </row>
    <row r="34" spans="1:10" x14ac:dyDescent="0.2">
      <c r="A34" s="324" t="s">
        <v>10</v>
      </c>
      <c r="B34" s="325">
        <f>SUM(C34:D34)</f>
        <v>0</v>
      </c>
      <c r="C34" s="325">
        <f>SUM(C8:C13)</f>
        <v>0</v>
      </c>
      <c r="D34" s="325">
        <f>SUM(D8:D13)</f>
        <v>0</v>
      </c>
    </row>
    <row r="35" spans="1:10" x14ac:dyDescent="0.2">
      <c r="A35" s="324" t="s">
        <v>9</v>
      </c>
      <c r="B35" s="325">
        <f t="shared" ref="B35:B36" si="5">SUM(C35:D35)</f>
        <v>0</v>
      </c>
      <c r="C35" s="325">
        <f>SUM(C17:C21)</f>
        <v>0</v>
      </c>
      <c r="D35" s="325">
        <f>SUM(D17:D21)</f>
        <v>0</v>
      </c>
    </row>
    <row r="36" spans="1:10" x14ac:dyDescent="0.2">
      <c r="A36" s="324" t="s">
        <v>39</v>
      </c>
      <c r="B36" s="325">
        <f t="shared" si="5"/>
        <v>0</v>
      </c>
      <c r="C36" s="325">
        <f>SUM(C25:C27)</f>
        <v>0</v>
      </c>
      <c r="D36" s="325">
        <f>SUM(D25:D27)</f>
        <v>0</v>
      </c>
    </row>
    <row r="37" spans="1:10" ht="22.5" customHeight="1" x14ac:dyDescent="0.2">
      <c r="A37" s="290" t="s">
        <v>121</v>
      </c>
      <c r="B37" s="331">
        <f>SUM(B34:B36)</f>
        <v>0</v>
      </c>
      <c r="C37" s="331">
        <f t="shared" ref="C37:D37" si="6">SUM(C34:C36)</f>
        <v>0</v>
      </c>
      <c r="D37" s="331">
        <f t="shared" si="6"/>
        <v>0</v>
      </c>
    </row>
    <row r="38" spans="1:10" ht="8.25" customHeight="1" x14ac:dyDescent="0.2">
      <c r="A38" s="170"/>
      <c r="B38" s="170"/>
      <c r="C38" s="170"/>
      <c r="D38" s="170"/>
    </row>
    <row r="39" spans="1:10" s="44" customFormat="1" ht="18" customHeight="1" x14ac:dyDescent="0.2">
      <c r="A39" s="254" t="s">
        <v>148</v>
      </c>
      <c r="B39" s="170"/>
      <c r="C39" s="170"/>
      <c r="D39" s="193"/>
      <c r="E39" s="4"/>
      <c r="F39" s="4"/>
      <c r="G39" s="4"/>
      <c r="H39" s="4"/>
      <c r="I39" s="4"/>
      <c r="J39" s="4"/>
    </row>
    <row r="40" spans="1:10" x14ac:dyDescent="0.2">
      <c r="A40" s="170"/>
      <c r="B40" s="170"/>
      <c r="C40" s="170"/>
      <c r="D40" s="170"/>
    </row>
  </sheetData>
  <sheetProtection password="F410" sheet="1" selectLockedCells="1"/>
  <pageMargins left="0.70866141732283472" right="0.35433070866141736" top="0.59055118110236227" bottom="0.78740157480314965" header="0.31496062992125984" footer="0.31496062992125984"/>
  <pageSetup paperSize="9" scale="50" fitToWidth="0" fitToHeight="0" orientation="landscape" r:id="rId1"/>
  <headerFooter>
    <oddFooter>&amp;L&amp;"Arial,Standard"&amp;6w2308101333 -  02.24&amp;R&amp;"Arial,Standard"&amp;6&amp;P von &amp;N</oddFooter>
  </headerFooter>
  <ignoredErrors>
    <ignoredError sqref="B27" 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ECC548-55DC-4963-8E16-847FD94949A1}">
          <x14:formula1>
            <xm:f>Helper!$M$3:$M$4</xm:f>
          </x14:formula1>
          <xm:sqref>A10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503A-C657-4E78-81EF-1C228888C095}">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4"/>
  <sheetViews>
    <sheetView showGridLines="0" zoomScale="90" zoomScaleNormal="90" zoomScaleSheetLayoutView="100" workbookViewId="0">
      <selection activeCell="B15" sqref="B15:E15"/>
    </sheetView>
  </sheetViews>
  <sheetFormatPr baseColWidth="10" defaultColWidth="11.42578125" defaultRowHeight="14.25" x14ac:dyDescent="0.2"/>
  <cols>
    <col min="1" max="1" width="9" style="4" customWidth="1"/>
    <col min="2" max="2" width="17.28515625" style="4" customWidth="1"/>
    <col min="3" max="3" width="13.140625" style="4" customWidth="1"/>
    <col min="4" max="4" width="21" style="4" customWidth="1"/>
    <col min="5" max="5" width="58.140625" style="4" customWidth="1"/>
    <col min="6" max="6" width="11.42578125" style="4"/>
    <col min="7" max="7" width="33.140625" style="4" customWidth="1"/>
    <col min="8" max="8" width="15" style="4" customWidth="1"/>
    <col min="9" max="16384" width="11.42578125" style="4"/>
  </cols>
  <sheetData>
    <row r="1" spans="1:16" s="44" customFormat="1" ht="20.25" x14ac:dyDescent="0.3">
      <c r="A1" s="239" t="s">
        <v>68</v>
      </c>
      <c r="B1" s="170"/>
      <c r="C1" s="170"/>
      <c r="D1" s="170"/>
      <c r="E1" s="170"/>
      <c r="F1" s="170"/>
      <c r="G1" s="240"/>
    </row>
    <row r="2" spans="1:16" s="44" customFormat="1" ht="15.75" x14ac:dyDescent="0.25">
      <c r="A2" s="169" t="s">
        <v>151</v>
      </c>
      <c r="B2" s="170"/>
      <c r="C2" s="170"/>
      <c r="D2" s="170"/>
      <c r="E2" s="170"/>
      <c r="F2" s="170"/>
      <c r="G2" s="170"/>
    </row>
    <row r="3" spans="1:16" s="44" customFormat="1" ht="15.75" x14ac:dyDescent="0.25">
      <c r="A3" s="169"/>
      <c r="B3" s="170"/>
      <c r="C3" s="170"/>
      <c r="D3" s="170"/>
      <c r="E3" s="170"/>
      <c r="F3" s="170"/>
      <c r="G3" s="170"/>
    </row>
    <row r="4" spans="1:16" s="60" customFormat="1" ht="35.25" customHeight="1" x14ac:dyDescent="0.2">
      <c r="A4" s="407" t="s">
        <v>161</v>
      </c>
      <c r="B4" s="407"/>
      <c r="C4" s="393"/>
      <c r="D4" s="394"/>
      <c r="E4" s="394"/>
      <c r="F4" s="394"/>
      <c r="G4" s="395"/>
    </row>
    <row r="5" spans="1:16" s="60" customFormat="1" ht="20.25" customHeight="1" x14ac:dyDescent="0.2">
      <c r="A5" s="228" t="s">
        <v>170</v>
      </c>
      <c r="B5" s="228"/>
      <c r="C5" s="393"/>
      <c r="D5" s="394"/>
      <c r="E5" s="394"/>
      <c r="F5" s="394"/>
      <c r="G5" s="395"/>
    </row>
    <row r="6" spans="1:16" s="60" customFormat="1" ht="30.6" customHeight="1" x14ac:dyDescent="0.2">
      <c r="A6" s="407" t="s">
        <v>166</v>
      </c>
      <c r="B6" s="407"/>
      <c r="C6" s="224" t="s">
        <v>109</v>
      </c>
      <c r="D6" s="170"/>
      <c r="E6" s="170"/>
      <c r="F6" s="170"/>
      <c r="G6" s="170"/>
      <c r="H6" s="241"/>
    </row>
    <row r="7" spans="1:16" s="245" customFormat="1" ht="20.25" customHeight="1" x14ac:dyDescent="0.25">
      <c r="A7" s="242" t="s">
        <v>169</v>
      </c>
      <c r="B7" s="243"/>
      <c r="C7" s="244"/>
      <c r="D7" s="244"/>
      <c r="E7" s="244"/>
      <c r="F7" s="244"/>
      <c r="G7" s="244"/>
    </row>
    <row r="8" spans="1:16" s="246" customFormat="1" ht="20.25" customHeight="1" thickBot="1" x14ac:dyDescent="0.3">
      <c r="A8" s="387" t="s">
        <v>71</v>
      </c>
      <c r="B8" s="388"/>
      <c r="C8" s="388"/>
      <c r="D8" s="388"/>
      <c r="E8" s="388"/>
      <c r="F8" s="388"/>
      <c r="G8" s="388"/>
    </row>
    <row r="9" spans="1:16" ht="15.75" thickBot="1" x14ac:dyDescent="0.3">
      <c r="A9" s="398" t="s">
        <v>33</v>
      </c>
      <c r="B9" s="398"/>
      <c r="C9" s="398"/>
      <c r="D9" s="256"/>
      <c r="E9" s="170"/>
      <c r="F9" s="170"/>
      <c r="G9" s="170"/>
    </row>
    <row r="10" spans="1:16" ht="6" customHeight="1" thickBot="1" x14ac:dyDescent="0.25">
      <c r="A10" s="170"/>
      <c r="B10" s="170"/>
      <c r="C10" s="170"/>
      <c r="D10" s="170"/>
      <c r="E10" s="170"/>
      <c r="F10" s="170"/>
      <c r="G10" s="170"/>
    </row>
    <row r="11" spans="1:16" ht="65.25" customHeight="1" x14ac:dyDescent="0.2">
      <c r="A11" s="247" t="s">
        <v>12</v>
      </c>
      <c r="B11" s="399" t="s">
        <v>11</v>
      </c>
      <c r="C11" s="400"/>
      <c r="D11" s="400"/>
      <c r="E11" s="401"/>
      <c r="F11" s="402" t="s">
        <v>34</v>
      </c>
      <c r="G11" s="403"/>
      <c r="H11" s="248"/>
      <c r="I11" s="5"/>
      <c r="J11" s="5"/>
      <c r="K11" s="5"/>
      <c r="L11" s="5"/>
      <c r="M11" s="5"/>
      <c r="N11" s="5"/>
      <c r="O11" s="5"/>
      <c r="P11" s="2"/>
    </row>
    <row r="12" spans="1:16" ht="20.25" customHeight="1" x14ac:dyDescent="0.25">
      <c r="A12" s="249">
        <v>1</v>
      </c>
      <c r="B12" s="392"/>
      <c r="C12" s="392"/>
      <c r="D12" s="392"/>
      <c r="E12" s="392"/>
      <c r="F12" s="396"/>
      <c r="G12" s="397"/>
      <c r="H12" s="250"/>
      <c r="I12" s="5"/>
      <c r="J12" s="5"/>
      <c r="K12" s="5"/>
      <c r="L12" s="5"/>
      <c r="M12" s="5"/>
      <c r="N12" s="5"/>
      <c r="O12" s="5"/>
      <c r="P12" s="2"/>
    </row>
    <row r="13" spans="1:16" ht="20.25" customHeight="1" x14ac:dyDescent="0.25">
      <c r="A13" s="249" t="str">
        <f>IF(A12&lt;$D$9,A12+1,"")</f>
        <v/>
      </c>
      <c r="B13" s="392"/>
      <c r="C13" s="392"/>
      <c r="D13" s="392"/>
      <c r="E13" s="392"/>
      <c r="F13" s="396"/>
      <c r="G13" s="397"/>
      <c r="H13" s="248"/>
      <c r="I13" s="5"/>
      <c r="J13" s="5"/>
      <c r="K13" s="5"/>
      <c r="L13" s="5"/>
      <c r="M13" s="5"/>
      <c r="N13" s="5"/>
      <c r="O13" s="5"/>
      <c r="P13" s="2"/>
    </row>
    <row r="14" spans="1:16" ht="20.25" customHeight="1" x14ac:dyDescent="0.25">
      <c r="A14" s="249" t="str">
        <f t="shared" ref="A14:A26" si="0">IF(A13&lt;$D$9,A13+1,"")</f>
        <v/>
      </c>
      <c r="B14" s="404"/>
      <c r="C14" s="405"/>
      <c r="D14" s="405"/>
      <c r="E14" s="406"/>
      <c r="F14" s="385"/>
      <c r="G14" s="386"/>
      <c r="H14" s="67"/>
    </row>
    <row r="15" spans="1:16" ht="20.25" customHeight="1" x14ac:dyDescent="0.25">
      <c r="A15" s="249" t="str">
        <f t="shared" si="0"/>
        <v/>
      </c>
      <c r="B15" s="382"/>
      <c r="C15" s="383"/>
      <c r="D15" s="383"/>
      <c r="E15" s="384"/>
      <c r="F15" s="385"/>
      <c r="G15" s="386"/>
      <c r="H15" s="67"/>
    </row>
    <row r="16" spans="1:16" ht="20.25" customHeight="1" x14ac:dyDescent="0.25">
      <c r="A16" s="249" t="str">
        <f t="shared" si="0"/>
        <v/>
      </c>
      <c r="B16" s="382"/>
      <c r="C16" s="383"/>
      <c r="D16" s="383"/>
      <c r="E16" s="384"/>
      <c r="F16" s="385"/>
      <c r="G16" s="386"/>
      <c r="H16" s="67"/>
    </row>
    <row r="17" spans="1:8" ht="20.25" customHeight="1" x14ac:dyDescent="0.25">
      <c r="A17" s="249" t="str">
        <f t="shared" si="0"/>
        <v/>
      </c>
      <c r="B17" s="382"/>
      <c r="C17" s="383"/>
      <c r="D17" s="383"/>
      <c r="E17" s="384"/>
      <c r="F17" s="385"/>
      <c r="G17" s="386"/>
      <c r="H17" s="67"/>
    </row>
    <row r="18" spans="1:8" ht="20.25" customHeight="1" x14ac:dyDescent="0.25">
      <c r="A18" s="249" t="str">
        <f t="shared" si="0"/>
        <v/>
      </c>
      <c r="B18" s="382"/>
      <c r="C18" s="383"/>
      <c r="D18" s="383"/>
      <c r="E18" s="384"/>
      <c r="F18" s="385"/>
      <c r="G18" s="386"/>
      <c r="H18" s="67"/>
    </row>
    <row r="19" spans="1:8" ht="20.25" customHeight="1" x14ac:dyDescent="0.25">
      <c r="A19" s="249" t="str">
        <f t="shared" si="0"/>
        <v/>
      </c>
      <c r="B19" s="382"/>
      <c r="C19" s="383"/>
      <c r="D19" s="383"/>
      <c r="E19" s="384"/>
      <c r="F19" s="385"/>
      <c r="G19" s="386"/>
      <c r="H19" s="67"/>
    </row>
    <row r="20" spans="1:8" ht="20.25" customHeight="1" x14ac:dyDescent="0.25">
      <c r="A20" s="249" t="str">
        <f t="shared" si="0"/>
        <v/>
      </c>
      <c r="B20" s="382"/>
      <c r="C20" s="383"/>
      <c r="D20" s="383"/>
      <c r="E20" s="384"/>
      <c r="F20" s="385"/>
      <c r="G20" s="386"/>
      <c r="H20" s="67"/>
    </row>
    <row r="21" spans="1:8" ht="20.25" customHeight="1" x14ac:dyDescent="0.25">
      <c r="A21" s="249" t="str">
        <f t="shared" si="0"/>
        <v/>
      </c>
      <c r="B21" s="382"/>
      <c r="C21" s="383"/>
      <c r="D21" s="383"/>
      <c r="E21" s="384"/>
      <c r="F21" s="385"/>
      <c r="G21" s="386"/>
      <c r="H21" s="67"/>
    </row>
    <row r="22" spans="1:8" ht="20.25" customHeight="1" x14ac:dyDescent="0.25">
      <c r="A22" s="249" t="str">
        <f t="shared" si="0"/>
        <v/>
      </c>
      <c r="B22" s="382"/>
      <c r="C22" s="383"/>
      <c r="D22" s="383"/>
      <c r="E22" s="384"/>
      <c r="F22" s="385"/>
      <c r="G22" s="386"/>
      <c r="H22" s="67"/>
    </row>
    <row r="23" spans="1:8" ht="20.25" customHeight="1" x14ac:dyDescent="0.25">
      <c r="A23" s="249" t="str">
        <f t="shared" si="0"/>
        <v/>
      </c>
      <c r="B23" s="382"/>
      <c r="C23" s="383"/>
      <c r="D23" s="383"/>
      <c r="E23" s="384"/>
      <c r="F23" s="385"/>
      <c r="G23" s="386"/>
      <c r="H23" s="67"/>
    </row>
    <row r="24" spans="1:8" ht="20.25" customHeight="1" x14ac:dyDescent="0.25">
      <c r="A24" s="249" t="str">
        <f t="shared" si="0"/>
        <v/>
      </c>
      <c r="B24" s="392"/>
      <c r="C24" s="392"/>
      <c r="D24" s="392"/>
      <c r="E24" s="392"/>
      <c r="F24" s="251"/>
      <c r="G24" s="252"/>
      <c r="H24" s="67"/>
    </row>
    <row r="25" spans="1:8" ht="20.25" customHeight="1" x14ac:dyDescent="0.25">
      <c r="A25" s="249" t="str">
        <f t="shared" si="0"/>
        <v/>
      </c>
      <c r="B25" s="392"/>
      <c r="C25" s="392"/>
      <c r="D25" s="392"/>
      <c r="E25" s="392"/>
      <c r="F25" s="251"/>
      <c r="G25" s="252"/>
      <c r="H25" s="67"/>
    </row>
    <row r="26" spans="1:8" ht="20.25" customHeight="1" thickBot="1" x14ac:dyDescent="0.3">
      <c r="A26" s="253" t="str">
        <f t="shared" si="0"/>
        <v/>
      </c>
      <c r="B26" s="389"/>
      <c r="C26" s="389"/>
      <c r="D26" s="389"/>
      <c r="E26" s="389"/>
      <c r="F26" s="390"/>
      <c r="G26" s="391"/>
      <c r="H26" s="67"/>
    </row>
    <row r="27" spans="1:8" ht="4.5" customHeight="1" x14ac:dyDescent="0.2">
      <c r="A27" s="170"/>
      <c r="B27" s="170"/>
      <c r="C27" s="170"/>
      <c r="D27" s="170"/>
      <c r="E27" s="170"/>
      <c r="F27" s="170"/>
      <c r="G27" s="170"/>
    </row>
    <row r="28" spans="1:8" ht="23.25" customHeight="1" x14ac:dyDescent="0.2">
      <c r="A28" s="254" t="s">
        <v>148</v>
      </c>
      <c r="B28" s="180"/>
      <c r="C28" s="170"/>
      <c r="D28" s="170"/>
      <c r="E28" s="170"/>
      <c r="F28" s="170"/>
      <c r="G28" s="170"/>
    </row>
    <row r="29" spans="1:8" x14ac:dyDescent="0.2">
      <c r="A29" s="170" t="s">
        <v>18</v>
      </c>
      <c r="B29" s="170" t="s">
        <v>10</v>
      </c>
      <c r="C29" s="170"/>
      <c r="D29" s="170"/>
      <c r="E29" s="170"/>
      <c r="F29" s="170"/>
      <c r="G29" s="170"/>
    </row>
    <row r="30" spans="1:8" x14ac:dyDescent="0.2">
      <c r="A30" s="170" t="s">
        <v>19</v>
      </c>
      <c r="B30" s="170" t="s">
        <v>9</v>
      </c>
      <c r="C30" s="170"/>
      <c r="D30" s="170"/>
      <c r="E30" s="170"/>
      <c r="F30" s="170"/>
      <c r="G30" s="170"/>
    </row>
    <row r="31" spans="1:8" ht="15" thickBot="1" x14ac:dyDescent="0.25">
      <c r="A31" s="170" t="s">
        <v>20</v>
      </c>
      <c r="B31" s="170" t="s">
        <v>21</v>
      </c>
      <c r="C31" s="170"/>
      <c r="D31" s="170"/>
      <c r="E31" s="170"/>
      <c r="F31" s="170"/>
      <c r="G31" s="170"/>
    </row>
    <row r="32" spans="1:8" ht="15" thickBot="1" x14ac:dyDescent="0.25">
      <c r="A32" s="170"/>
      <c r="B32" s="170"/>
      <c r="C32" s="170"/>
      <c r="D32" s="170"/>
      <c r="E32" s="170"/>
      <c r="F32" s="170" t="s">
        <v>106</v>
      </c>
      <c r="G32" s="257"/>
    </row>
    <row r="34" spans="7:7" x14ac:dyDescent="0.2">
      <c r="G34" s="255"/>
    </row>
  </sheetData>
  <sheetProtection password="F410" sheet="1" objects="1" scenarios="1" selectLockedCells="1"/>
  <mergeCells count="36">
    <mergeCell ref="B20:E20"/>
    <mergeCell ref="B21:E21"/>
    <mergeCell ref="B22:E22"/>
    <mergeCell ref="A6:B6"/>
    <mergeCell ref="B18:E18"/>
    <mergeCell ref="C4:G4"/>
    <mergeCell ref="F16:G16"/>
    <mergeCell ref="B13:E13"/>
    <mergeCell ref="F13:G13"/>
    <mergeCell ref="A9:C9"/>
    <mergeCell ref="B11:E11"/>
    <mergeCell ref="F11:G11"/>
    <mergeCell ref="B12:E12"/>
    <mergeCell ref="F12:G12"/>
    <mergeCell ref="F15:G15"/>
    <mergeCell ref="B14:E14"/>
    <mergeCell ref="B15:E15"/>
    <mergeCell ref="B16:E16"/>
    <mergeCell ref="A4:B4"/>
    <mergeCell ref="C5:G5"/>
    <mergeCell ref="B23:E23"/>
    <mergeCell ref="F14:G14"/>
    <mergeCell ref="A8:G8"/>
    <mergeCell ref="B26:E26"/>
    <mergeCell ref="F26:G26"/>
    <mergeCell ref="F17:G17"/>
    <mergeCell ref="F18:G18"/>
    <mergeCell ref="F19:G19"/>
    <mergeCell ref="F20:G20"/>
    <mergeCell ref="F21:G21"/>
    <mergeCell ref="F22:G22"/>
    <mergeCell ref="F23:G23"/>
    <mergeCell ref="B25:E25"/>
    <mergeCell ref="B24:E24"/>
    <mergeCell ref="B17:E17"/>
    <mergeCell ref="B19:E19"/>
  </mergeCells>
  <pageMargins left="0.70866141732283472" right="0.35433070866141736" top="0.59055118110236227" bottom="0.78740157480314965" header="0.31496062992125984" footer="0.31496062992125984"/>
  <pageSetup paperSize="9" scale="80" pageOrder="overThenDown" orientation="landscape" r:id="rId1"/>
  <headerFooter>
    <oddFooter>&amp;L&amp;"Arial,Standard"&amp;6w2308101333 - 02.24&amp;R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228600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228600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228600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228600</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228600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228600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228600</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228600</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228600</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228600</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6"/>
  <sheetViews>
    <sheetView showGridLines="0" zoomScale="90" zoomScaleNormal="90" workbookViewId="0">
      <pane xSplit="4" ySplit="9" topLeftCell="E10" activePane="bottomRight" state="frozen"/>
      <selection pane="topRight" activeCell="E1" sqref="E1"/>
      <selection pane="bottomLeft" activeCell="A8" sqref="A8"/>
      <selection pane="bottomRight" activeCell="J20" sqref="J20"/>
    </sheetView>
  </sheetViews>
  <sheetFormatPr baseColWidth="10" defaultColWidth="11.42578125" defaultRowHeight="15" x14ac:dyDescent="0.25"/>
  <cols>
    <col min="1" max="1" width="7.85546875" style="4" customWidth="1"/>
    <col min="2" max="2" width="20" style="4" customWidth="1"/>
    <col min="3" max="3" width="25.85546875" style="4" customWidth="1"/>
    <col min="4" max="4" width="8.140625" style="2" customWidth="1"/>
    <col min="5" max="5" width="6.7109375" style="4" customWidth="1"/>
    <col min="6" max="6" width="6.42578125" style="4" customWidth="1"/>
    <col min="7" max="28" width="6.7109375" style="4" customWidth="1"/>
    <col min="29" max="40" width="6.7109375" style="5" customWidth="1"/>
    <col min="41" max="41" width="11.42578125" style="267"/>
    <col min="42" max="16384" width="11.42578125" style="4"/>
  </cols>
  <sheetData>
    <row r="1" spans="1:41" s="44" customFormat="1" ht="20.25" x14ac:dyDescent="0.3">
      <c r="A1" s="239" t="s">
        <v>202</v>
      </c>
      <c r="B1" s="170"/>
      <c r="C1" s="170"/>
      <c r="D1" s="170"/>
      <c r="E1" s="170"/>
      <c r="F1" s="170"/>
      <c r="G1" s="24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row>
    <row r="2" spans="1:41" s="259" customFormat="1" ht="15.75" x14ac:dyDescent="0.25">
      <c r="A2" s="169" t="s">
        <v>151</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row>
    <row r="3" spans="1:41" s="259" customFormat="1" ht="15.75" x14ac:dyDescent="0.25">
      <c r="A3" s="169"/>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row>
    <row r="4" spans="1:41" s="44" customFormat="1" ht="29.25" customHeight="1" x14ac:dyDescent="0.25">
      <c r="A4" s="420" t="s">
        <v>163</v>
      </c>
      <c r="B4" s="420"/>
      <c r="C4" s="172">
        <f>'Planung der Arbeitspakete'!C4:G4</f>
        <v>0</v>
      </c>
      <c r="D4" s="177"/>
      <c r="E4" s="411"/>
      <c r="F4" s="412"/>
      <c r="G4" s="412"/>
      <c r="H4" s="412"/>
      <c r="I4" s="412"/>
      <c r="J4" s="412"/>
      <c r="K4" s="170"/>
      <c r="L4" s="170"/>
      <c r="M4" s="170"/>
      <c r="N4" s="170"/>
      <c r="O4" s="170"/>
      <c r="P4" s="170"/>
      <c r="Q4" s="170"/>
      <c r="R4" s="170"/>
      <c r="S4" s="170"/>
      <c r="T4" s="170"/>
      <c r="U4" s="170"/>
      <c r="V4" s="170"/>
      <c r="W4" s="170"/>
      <c r="X4" s="170"/>
      <c r="Y4" s="170"/>
      <c r="Z4" s="170"/>
      <c r="AA4" s="170"/>
      <c r="AB4" s="170"/>
      <c r="AC4" s="167"/>
      <c r="AD4" s="167"/>
      <c r="AE4" s="167"/>
      <c r="AF4" s="167"/>
      <c r="AG4" s="167"/>
      <c r="AH4" s="167"/>
      <c r="AI4" s="167"/>
      <c r="AJ4" s="167"/>
      <c r="AK4" s="167"/>
      <c r="AL4" s="167"/>
      <c r="AM4" s="167"/>
      <c r="AN4" s="167"/>
      <c r="AO4" s="259"/>
    </row>
    <row r="5" spans="1:41" s="44" customFormat="1" ht="7.5" customHeight="1" x14ac:dyDescent="0.25">
      <c r="A5" s="170"/>
      <c r="B5" s="170"/>
      <c r="C5" s="170"/>
      <c r="D5" s="177"/>
      <c r="E5" s="168"/>
      <c r="F5" s="260"/>
      <c r="G5" s="260"/>
      <c r="H5" s="260"/>
      <c r="I5" s="260"/>
      <c r="J5" s="260"/>
      <c r="K5" s="170"/>
      <c r="L5" s="170"/>
      <c r="M5" s="170"/>
      <c r="N5" s="170"/>
      <c r="O5" s="170"/>
      <c r="P5" s="170"/>
      <c r="Q5" s="170"/>
      <c r="R5" s="170"/>
      <c r="S5" s="170"/>
      <c r="T5" s="170"/>
      <c r="U5" s="170"/>
      <c r="V5" s="170"/>
      <c r="W5" s="170"/>
      <c r="X5" s="170"/>
      <c r="Y5" s="170"/>
      <c r="Z5" s="170"/>
      <c r="AA5" s="170"/>
      <c r="AB5" s="170"/>
      <c r="AC5" s="167"/>
      <c r="AD5" s="167"/>
      <c r="AE5" s="167"/>
      <c r="AF5" s="167"/>
      <c r="AG5" s="167"/>
      <c r="AH5" s="167"/>
      <c r="AI5" s="167"/>
      <c r="AJ5" s="167"/>
      <c r="AK5" s="167"/>
      <c r="AL5" s="167"/>
      <c r="AM5" s="167"/>
      <c r="AN5" s="167"/>
      <c r="AO5" s="259"/>
    </row>
    <row r="6" spans="1:41" s="44" customFormat="1" x14ac:dyDescent="0.25">
      <c r="A6" s="188" t="s">
        <v>157</v>
      </c>
      <c r="B6" s="260"/>
      <c r="C6" s="260"/>
      <c r="D6" s="260"/>
      <c r="E6" s="260"/>
      <c r="F6" s="170"/>
      <c r="G6" s="170"/>
      <c r="H6" s="170"/>
      <c r="I6" s="170"/>
      <c r="J6" s="170"/>
      <c r="K6" s="170"/>
      <c r="L6" s="170"/>
      <c r="M6" s="170"/>
      <c r="N6" s="170"/>
      <c r="O6" s="170"/>
      <c r="P6" s="170"/>
      <c r="Q6" s="170"/>
      <c r="R6" s="170"/>
      <c r="S6" s="170"/>
      <c r="T6" s="170"/>
      <c r="U6" s="170"/>
      <c r="V6" s="170"/>
      <c r="W6" s="170"/>
      <c r="X6" s="170"/>
      <c r="Y6" s="170"/>
      <c r="Z6" s="170"/>
      <c r="AA6" s="170"/>
      <c r="AB6" s="170"/>
      <c r="AC6" s="167"/>
      <c r="AD6" s="167"/>
      <c r="AE6" s="167"/>
      <c r="AF6" s="167"/>
      <c r="AG6" s="167"/>
      <c r="AH6" s="167"/>
      <c r="AI6" s="167"/>
      <c r="AJ6" s="167"/>
      <c r="AK6" s="167"/>
      <c r="AL6" s="167"/>
      <c r="AM6" s="167"/>
      <c r="AN6" s="167"/>
      <c r="AO6" s="259"/>
    </row>
    <row r="7" spans="1:41" s="49" customFormat="1" ht="41.25" customHeight="1" x14ac:dyDescent="0.25">
      <c r="A7" s="419" t="s">
        <v>162</v>
      </c>
      <c r="B7" s="419"/>
      <c r="C7" s="419"/>
      <c r="D7" s="419"/>
      <c r="E7" s="419"/>
      <c r="F7" s="419"/>
      <c r="G7" s="419"/>
      <c r="H7" s="261"/>
      <c r="I7" s="261"/>
      <c r="J7" s="261"/>
      <c r="K7" s="189"/>
      <c r="L7" s="189"/>
      <c r="M7" s="189"/>
      <c r="N7" s="189"/>
      <c r="O7" s="189"/>
      <c r="P7" s="189"/>
      <c r="Q7" s="189"/>
      <c r="R7" s="189"/>
      <c r="S7" s="189"/>
      <c r="T7" s="189"/>
      <c r="U7" s="189"/>
      <c r="V7" s="189"/>
      <c r="W7" s="189"/>
      <c r="X7" s="189"/>
      <c r="Y7" s="189"/>
      <c r="Z7" s="189"/>
      <c r="AA7" s="189"/>
      <c r="AB7" s="189"/>
      <c r="AC7" s="190"/>
      <c r="AD7" s="190"/>
      <c r="AE7" s="190"/>
      <c r="AF7" s="190"/>
      <c r="AG7" s="190"/>
      <c r="AH7" s="190"/>
      <c r="AI7" s="190"/>
      <c r="AJ7" s="190"/>
      <c r="AK7" s="190"/>
      <c r="AL7" s="190"/>
      <c r="AM7" s="190"/>
      <c r="AN7" s="190"/>
    </row>
    <row r="8" spans="1:41" s="265" customFormat="1" ht="16.5" customHeight="1" thickBot="1" x14ac:dyDescent="0.3">
      <c r="A8" s="262"/>
      <c r="B8" s="263"/>
      <c r="C8" s="263"/>
      <c r="D8" s="263"/>
      <c r="E8" s="264"/>
      <c r="F8" s="264"/>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row>
    <row r="9" spans="1:41" ht="15.75" thickBot="1" x14ac:dyDescent="0.3">
      <c r="A9" s="191" t="s">
        <v>8</v>
      </c>
      <c r="B9" s="170"/>
      <c r="C9" s="266"/>
      <c r="D9" s="192"/>
      <c r="E9" s="416"/>
      <c r="F9" s="417"/>
      <c r="G9" s="418"/>
      <c r="H9" s="412"/>
      <c r="I9" s="412"/>
      <c r="J9" s="412"/>
      <c r="K9" s="412"/>
      <c r="L9" s="412"/>
      <c r="M9" s="412"/>
      <c r="N9" s="412"/>
      <c r="O9" s="412"/>
      <c r="P9" s="412"/>
      <c r="Q9" s="412"/>
      <c r="R9" s="413"/>
      <c r="S9" s="414"/>
      <c r="T9" s="193"/>
      <c r="U9" s="193"/>
      <c r="V9" s="193"/>
      <c r="W9" s="193"/>
      <c r="X9" s="193"/>
      <c r="Y9" s="193"/>
      <c r="Z9" s="193"/>
      <c r="AA9" s="193"/>
      <c r="AB9" s="193"/>
      <c r="AC9" s="193"/>
      <c r="AD9" s="193"/>
      <c r="AE9" s="193"/>
      <c r="AF9" s="193"/>
      <c r="AG9" s="193"/>
      <c r="AH9" s="193"/>
      <c r="AI9" s="193"/>
      <c r="AJ9" s="193"/>
      <c r="AK9" s="415"/>
      <c r="AL9" s="415"/>
      <c r="AM9" s="415"/>
      <c r="AN9" s="415"/>
    </row>
    <row r="10" spans="1:41" x14ac:dyDescent="0.25">
      <c r="A10" s="194"/>
      <c r="B10" s="194"/>
      <c r="C10" s="170"/>
      <c r="D10" s="177"/>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67"/>
      <c r="AD10" s="167"/>
      <c r="AE10" s="167"/>
      <c r="AF10" s="167"/>
      <c r="AG10" s="167"/>
      <c r="AH10" s="167"/>
      <c r="AI10" s="167"/>
      <c r="AJ10" s="167"/>
      <c r="AK10" s="167"/>
      <c r="AL10" s="167"/>
      <c r="AM10" s="167"/>
      <c r="AN10" s="167"/>
    </row>
    <row r="11" spans="1:41" s="1" customFormat="1" ht="19.7" customHeight="1" x14ac:dyDescent="0.25">
      <c r="A11" s="39" t="s">
        <v>69</v>
      </c>
      <c r="B11" s="22" t="s">
        <v>0</v>
      </c>
      <c r="C11" s="22" t="s">
        <v>155</v>
      </c>
      <c r="D11" s="22" t="s">
        <v>2</v>
      </c>
      <c r="E11" s="22">
        <v>1</v>
      </c>
      <c r="F11" s="22" t="str">
        <f>IF(E11&lt;$E$9,E11+1,"")</f>
        <v/>
      </c>
      <c r="G11" s="22" t="str">
        <f t="shared" ref="G11:AN11" si="0">IF(F11&lt;$E$9,F11+1,"")</f>
        <v/>
      </c>
      <c r="H11" s="22" t="str">
        <f t="shared" si="0"/>
        <v/>
      </c>
      <c r="I11" s="22" t="str">
        <f t="shared" si="0"/>
        <v/>
      </c>
      <c r="J11" s="22" t="str">
        <f t="shared" si="0"/>
        <v/>
      </c>
      <c r="K11" s="22" t="str">
        <f t="shared" si="0"/>
        <v/>
      </c>
      <c r="L11" s="22" t="str">
        <f t="shared" si="0"/>
        <v/>
      </c>
      <c r="M11" s="22" t="str">
        <f t="shared" si="0"/>
        <v/>
      </c>
      <c r="N11" s="22" t="str">
        <f t="shared" si="0"/>
        <v/>
      </c>
      <c r="O11" s="22" t="str">
        <f t="shared" si="0"/>
        <v/>
      </c>
      <c r="P11" s="22" t="str">
        <f t="shared" si="0"/>
        <v/>
      </c>
      <c r="Q11" s="22" t="str">
        <f t="shared" si="0"/>
        <v/>
      </c>
      <c r="R11" s="22" t="str">
        <f t="shared" si="0"/>
        <v/>
      </c>
      <c r="S11" s="22" t="str">
        <f t="shared" si="0"/>
        <v/>
      </c>
      <c r="T11" s="22" t="str">
        <f t="shared" si="0"/>
        <v/>
      </c>
      <c r="U11" s="22" t="str">
        <f t="shared" si="0"/>
        <v/>
      </c>
      <c r="V11" s="22" t="str">
        <f t="shared" si="0"/>
        <v/>
      </c>
      <c r="W11" s="22" t="str">
        <f t="shared" si="0"/>
        <v/>
      </c>
      <c r="X11" s="22" t="str">
        <f t="shared" si="0"/>
        <v/>
      </c>
      <c r="Y11" s="22" t="str">
        <f t="shared" si="0"/>
        <v/>
      </c>
      <c r="Z11" s="22" t="str">
        <f t="shared" si="0"/>
        <v/>
      </c>
      <c r="AA11" s="22" t="str">
        <f t="shared" si="0"/>
        <v/>
      </c>
      <c r="AB11" s="22" t="str">
        <f t="shared" si="0"/>
        <v/>
      </c>
      <c r="AC11" s="22" t="str">
        <f t="shared" si="0"/>
        <v/>
      </c>
      <c r="AD11" s="22" t="str">
        <f t="shared" si="0"/>
        <v/>
      </c>
      <c r="AE11" s="22" t="str">
        <f t="shared" si="0"/>
        <v/>
      </c>
      <c r="AF11" s="22" t="str">
        <f t="shared" si="0"/>
        <v/>
      </c>
      <c r="AG11" s="22" t="str">
        <f t="shared" si="0"/>
        <v/>
      </c>
      <c r="AH11" s="22" t="str">
        <f t="shared" si="0"/>
        <v/>
      </c>
      <c r="AI11" s="22" t="str">
        <f t="shared" si="0"/>
        <v/>
      </c>
      <c r="AJ11" s="22" t="str">
        <f t="shared" si="0"/>
        <v/>
      </c>
      <c r="AK11" s="22" t="str">
        <f t="shared" si="0"/>
        <v/>
      </c>
      <c r="AL11" s="22" t="str">
        <f t="shared" si="0"/>
        <v/>
      </c>
      <c r="AM11" s="22" t="str">
        <f t="shared" si="0"/>
        <v/>
      </c>
      <c r="AN11" s="22" t="str">
        <f t="shared" si="0"/>
        <v/>
      </c>
    </row>
    <row r="12" spans="1:41" s="1" customFormat="1" ht="19.7" customHeight="1" x14ac:dyDescent="0.25">
      <c r="A12" s="268" t="str">
        <f>IF(C12="","",ROW(A1))</f>
        <v/>
      </c>
      <c r="B12" s="16"/>
      <c r="C12" s="16"/>
      <c r="D12" s="65">
        <f>ROUND(SUM(E12:AN12),2)</f>
        <v>0</v>
      </c>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row>
    <row r="13" spans="1:41" s="1" customFormat="1" ht="19.7" customHeight="1" x14ac:dyDescent="0.25">
      <c r="A13" s="268" t="str">
        <f t="shared" ref="A13:A41" si="1">IF(C13="","",ROW(A2))</f>
        <v/>
      </c>
      <c r="B13" s="16"/>
      <c r="C13" s="16"/>
      <c r="D13" s="65">
        <f t="shared" ref="D13:D41" si="2">ROUND(SUM(E13:AN13),2)</f>
        <v>0</v>
      </c>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row>
    <row r="14" spans="1:41" s="1" customFormat="1" ht="19.7" customHeight="1" x14ac:dyDescent="0.25">
      <c r="A14" s="268" t="str">
        <f t="shared" si="1"/>
        <v/>
      </c>
      <c r="B14" s="16"/>
      <c r="C14" s="16"/>
      <c r="D14" s="65">
        <f t="shared" si="2"/>
        <v>0</v>
      </c>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row>
    <row r="15" spans="1:41" s="1" customFormat="1" ht="18.75" customHeight="1" x14ac:dyDescent="0.25">
      <c r="A15" s="268" t="str">
        <f t="shared" si="1"/>
        <v/>
      </c>
      <c r="B15" s="16"/>
      <c r="C15" s="16"/>
      <c r="D15" s="65">
        <f t="shared" si="2"/>
        <v>0</v>
      </c>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row>
    <row r="16" spans="1:41" s="1" customFormat="1" ht="19.7" customHeight="1" x14ac:dyDescent="0.25">
      <c r="A16" s="268" t="str">
        <f t="shared" si="1"/>
        <v/>
      </c>
      <c r="B16" s="16"/>
      <c r="C16" s="16"/>
      <c r="D16" s="65">
        <f>ROUND(SUM(E16:AN16),2)</f>
        <v>0</v>
      </c>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row>
    <row r="17" spans="1:40" s="1" customFormat="1" ht="19.7" customHeight="1" x14ac:dyDescent="0.25">
      <c r="A17" s="268" t="str">
        <f t="shared" si="1"/>
        <v/>
      </c>
      <c r="B17" s="16"/>
      <c r="C17" s="16"/>
      <c r="D17" s="65">
        <f t="shared" si="2"/>
        <v>0</v>
      </c>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row>
    <row r="18" spans="1:40" s="1" customFormat="1" ht="19.7" customHeight="1" x14ac:dyDescent="0.25">
      <c r="A18" s="268" t="str">
        <f t="shared" si="1"/>
        <v/>
      </c>
      <c r="B18" s="16"/>
      <c r="C18" s="16"/>
      <c r="D18" s="65">
        <f t="shared" si="2"/>
        <v>0</v>
      </c>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row>
    <row r="19" spans="1:40" s="1" customFormat="1" ht="19.7" customHeight="1" x14ac:dyDescent="0.25">
      <c r="A19" s="268" t="str">
        <f t="shared" si="1"/>
        <v/>
      </c>
      <c r="B19" s="114"/>
      <c r="C19" s="16"/>
      <c r="D19" s="65">
        <f t="shared" si="2"/>
        <v>0</v>
      </c>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row>
    <row r="20" spans="1:40" s="1" customFormat="1" ht="19.7" customHeight="1" x14ac:dyDescent="0.25">
      <c r="A20" s="268" t="str">
        <f t="shared" si="1"/>
        <v/>
      </c>
      <c r="B20" s="16"/>
      <c r="C20" s="16"/>
      <c r="D20" s="65">
        <f t="shared" si="2"/>
        <v>0</v>
      </c>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row>
    <row r="21" spans="1:40" s="1" customFormat="1" ht="19.7" customHeight="1" x14ac:dyDescent="0.25">
      <c r="A21" s="268" t="str">
        <f t="shared" si="1"/>
        <v/>
      </c>
      <c r="B21" s="16"/>
      <c r="C21" s="16"/>
      <c r="D21" s="65">
        <f t="shared" si="2"/>
        <v>0</v>
      </c>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row>
    <row r="22" spans="1:40" s="1" customFormat="1" ht="19.7" customHeight="1" x14ac:dyDescent="0.25">
      <c r="A22" s="268" t="str">
        <f t="shared" si="1"/>
        <v/>
      </c>
      <c r="B22" s="16"/>
      <c r="C22" s="16"/>
      <c r="D22" s="65">
        <f t="shared" si="2"/>
        <v>0</v>
      </c>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row>
    <row r="23" spans="1:40" s="1" customFormat="1" ht="19.7" customHeight="1" x14ac:dyDescent="0.25">
      <c r="A23" s="268" t="str">
        <f t="shared" si="1"/>
        <v/>
      </c>
      <c r="B23" s="16"/>
      <c r="C23" s="16"/>
      <c r="D23" s="65">
        <f t="shared" si="2"/>
        <v>0</v>
      </c>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row>
    <row r="24" spans="1:40" s="1" customFormat="1" ht="19.7" customHeight="1" x14ac:dyDescent="0.25">
      <c r="A24" s="268" t="str">
        <f t="shared" si="1"/>
        <v/>
      </c>
      <c r="B24" s="16"/>
      <c r="C24" s="16"/>
      <c r="D24" s="65">
        <f t="shared" si="2"/>
        <v>0</v>
      </c>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row>
    <row r="25" spans="1:40" s="1" customFormat="1" ht="19.7" customHeight="1" x14ac:dyDescent="0.25">
      <c r="A25" s="268" t="str">
        <f t="shared" si="1"/>
        <v/>
      </c>
      <c r="B25" s="16"/>
      <c r="C25" s="16"/>
      <c r="D25" s="65">
        <f t="shared" si="2"/>
        <v>0</v>
      </c>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row>
    <row r="26" spans="1:40" s="1" customFormat="1" ht="19.7" customHeight="1" x14ac:dyDescent="0.25">
      <c r="A26" s="268" t="str">
        <f t="shared" si="1"/>
        <v/>
      </c>
      <c r="B26" s="16"/>
      <c r="C26" s="16"/>
      <c r="D26" s="65">
        <f t="shared" si="2"/>
        <v>0</v>
      </c>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row>
    <row r="27" spans="1:40" s="1" customFormat="1" ht="19.7" customHeight="1" x14ac:dyDescent="0.25">
      <c r="A27" s="268" t="str">
        <f t="shared" si="1"/>
        <v/>
      </c>
      <c r="B27" s="16"/>
      <c r="C27" s="16"/>
      <c r="D27" s="65">
        <f t="shared" si="2"/>
        <v>0</v>
      </c>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row>
    <row r="28" spans="1:40" s="1" customFormat="1" ht="19.7" customHeight="1" x14ac:dyDescent="0.25">
      <c r="A28" s="268" t="str">
        <f t="shared" si="1"/>
        <v/>
      </c>
      <c r="B28" s="16"/>
      <c r="C28" s="16"/>
      <c r="D28" s="65">
        <f t="shared" si="2"/>
        <v>0</v>
      </c>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row>
    <row r="29" spans="1:40" s="1" customFormat="1" ht="19.7" customHeight="1" x14ac:dyDescent="0.25">
      <c r="A29" s="268" t="str">
        <f t="shared" si="1"/>
        <v/>
      </c>
      <c r="B29" s="16"/>
      <c r="C29" s="16"/>
      <c r="D29" s="65">
        <f t="shared" si="2"/>
        <v>0</v>
      </c>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row>
    <row r="30" spans="1:40" s="1" customFormat="1" ht="19.7" customHeight="1" x14ac:dyDescent="0.25">
      <c r="A30" s="268" t="str">
        <f t="shared" si="1"/>
        <v/>
      </c>
      <c r="B30" s="16"/>
      <c r="C30" s="16"/>
      <c r="D30" s="65">
        <f t="shared" si="2"/>
        <v>0</v>
      </c>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row>
    <row r="31" spans="1:40" s="1" customFormat="1" ht="19.7" customHeight="1" x14ac:dyDescent="0.25">
      <c r="A31" s="268" t="str">
        <f t="shared" si="1"/>
        <v/>
      </c>
      <c r="B31" s="16"/>
      <c r="C31" s="16"/>
      <c r="D31" s="65">
        <f t="shared" si="2"/>
        <v>0</v>
      </c>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row>
    <row r="32" spans="1:40" s="1" customFormat="1" ht="19.7" customHeight="1" x14ac:dyDescent="0.25">
      <c r="A32" s="268" t="str">
        <f t="shared" si="1"/>
        <v/>
      </c>
      <c r="B32" s="16"/>
      <c r="C32" s="16"/>
      <c r="D32" s="65">
        <f t="shared" si="2"/>
        <v>0</v>
      </c>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row>
    <row r="33" spans="1:40" s="1" customFormat="1" ht="19.7" customHeight="1" x14ac:dyDescent="0.25">
      <c r="A33" s="268" t="str">
        <f t="shared" si="1"/>
        <v/>
      </c>
      <c r="B33" s="16"/>
      <c r="C33" s="16"/>
      <c r="D33" s="65">
        <f t="shared" si="2"/>
        <v>0</v>
      </c>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row>
    <row r="34" spans="1:40" s="1" customFormat="1" ht="19.7" customHeight="1" x14ac:dyDescent="0.25">
      <c r="A34" s="268" t="str">
        <f t="shared" si="1"/>
        <v/>
      </c>
      <c r="B34" s="16"/>
      <c r="C34" s="16"/>
      <c r="D34" s="65">
        <f t="shared" si="2"/>
        <v>0</v>
      </c>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row>
    <row r="35" spans="1:40" s="1" customFormat="1" ht="19.7" customHeight="1" x14ac:dyDescent="0.25">
      <c r="A35" s="268" t="str">
        <f t="shared" si="1"/>
        <v/>
      </c>
      <c r="B35" s="16"/>
      <c r="C35" s="16"/>
      <c r="D35" s="65">
        <f t="shared" si="2"/>
        <v>0</v>
      </c>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row>
    <row r="36" spans="1:40" s="1" customFormat="1" ht="19.7" customHeight="1" x14ac:dyDescent="0.25">
      <c r="A36" s="268" t="str">
        <f t="shared" si="1"/>
        <v/>
      </c>
      <c r="B36" s="16"/>
      <c r="C36" s="16"/>
      <c r="D36" s="65">
        <f t="shared" si="2"/>
        <v>0</v>
      </c>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row>
    <row r="37" spans="1:40" s="1" customFormat="1" ht="19.7" customHeight="1" x14ac:dyDescent="0.25">
      <c r="A37" s="268" t="str">
        <f t="shared" si="1"/>
        <v/>
      </c>
      <c r="B37" s="16"/>
      <c r="C37" s="16"/>
      <c r="D37" s="65">
        <f t="shared" si="2"/>
        <v>0</v>
      </c>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row>
    <row r="38" spans="1:40" s="1" customFormat="1" ht="19.7" customHeight="1" x14ac:dyDescent="0.25">
      <c r="A38" s="268" t="str">
        <f t="shared" si="1"/>
        <v/>
      </c>
      <c r="B38" s="16"/>
      <c r="C38" s="16"/>
      <c r="D38" s="65">
        <f t="shared" si="2"/>
        <v>0</v>
      </c>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row>
    <row r="39" spans="1:40" s="1" customFormat="1" ht="19.7" customHeight="1" x14ac:dyDescent="0.25">
      <c r="A39" s="268" t="str">
        <f t="shared" si="1"/>
        <v/>
      </c>
      <c r="B39" s="16"/>
      <c r="C39" s="16"/>
      <c r="D39" s="65">
        <f t="shared" si="2"/>
        <v>0</v>
      </c>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row>
    <row r="40" spans="1:40" s="1" customFormat="1" ht="19.7" customHeight="1" x14ac:dyDescent="0.25">
      <c r="A40" s="268" t="str">
        <f t="shared" si="1"/>
        <v/>
      </c>
      <c r="B40" s="16"/>
      <c r="C40" s="16"/>
      <c r="D40" s="65">
        <f t="shared" si="2"/>
        <v>0</v>
      </c>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row>
    <row r="41" spans="1:40" s="1" customFormat="1" ht="19.7" customHeight="1" x14ac:dyDescent="0.25">
      <c r="A41" s="268" t="str">
        <f t="shared" si="1"/>
        <v/>
      </c>
      <c r="B41" s="16"/>
      <c r="C41" s="16"/>
      <c r="D41" s="65">
        <f t="shared" si="2"/>
        <v>0</v>
      </c>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row>
    <row r="42" spans="1:40" s="1" customFormat="1" ht="19.7" customHeight="1" x14ac:dyDescent="0.25">
      <c r="A42" s="408" t="s">
        <v>2</v>
      </c>
      <c r="B42" s="409"/>
      <c r="C42" s="410"/>
      <c r="D42" s="65">
        <f>ROUND(SUM(D12:D41),2)</f>
        <v>0</v>
      </c>
      <c r="E42" s="65">
        <f>ROUND(SUM(E12:E41),2)</f>
        <v>0</v>
      </c>
      <c r="F42" s="65">
        <f>ROUND(SUM(F12:F41),2)</f>
        <v>0</v>
      </c>
      <c r="G42" s="65">
        <f t="shared" ref="G42:AN42" si="3">ROUND(SUM(G12:G41),2)</f>
        <v>0</v>
      </c>
      <c r="H42" s="65">
        <f t="shared" si="3"/>
        <v>0</v>
      </c>
      <c r="I42" s="65">
        <f t="shared" si="3"/>
        <v>0</v>
      </c>
      <c r="J42" s="65">
        <f t="shared" si="3"/>
        <v>0</v>
      </c>
      <c r="K42" s="65">
        <f t="shared" si="3"/>
        <v>0</v>
      </c>
      <c r="L42" s="65">
        <f t="shared" si="3"/>
        <v>0</v>
      </c>
      <c r="M42" s="65">
        <f t="shared" si="3"/>
        <v>0</v>
      </c>
      <c r="N42" s="65">
        <f t="shared" si="3"/>
        <v>0</v>
      </c>
      <c r="O42" s="65">
        <f t="shared" si="3"/>
        <v>0</v>
      </c>
      <c r="P42" s="65">
        <f t="shared" si="3"/>
        <v>0</v>
      </c>
      <c r="Q42" s="65">
        <f t="shared" si="3"/>
        <v>0</v>
      </c>
      <c r="R42" s="65">
        <f t="shared" si="3"/>
        <v>0</v>
      </c>
      <c r="S42" s="65">
        <f t="shared" si="3"/>
        <v>0</v>
      </c>
      <c r="T42" s="65">
        <f t="shared" si="3"/>
        <v>0</v>
      </c>
      <c r="U42" s="65">
        <f t="shared" si="3"/>
        <v>0</v>
      </c>
      <c r="V42" s="65">
        <f t="shared" si="3"/>
        <v>0</v>
      </c>
      <c r="W42" s="65">
        <f t="shared" si="3"/>
        <v>0</v>
      </c>
      <c r="X42" s="65">
        <f t="shared" si="3"/>
        <v>0</v>
      </c>
      <c r="Y42" s="65">
        <f t="shared" si="3"/>
        <v>0</v>
      </c>
      <c r="Z42" s="65">
        <f t="shared" si="3"/>
        <v>0</v>
      </c>
      <c r="AA42" s="65">
        <f t="shared" si="3"/>
        <v>0</v>
      </c>
      <c r="AB42" s="65">
        <f t="shared" si="3"/>
        <v>0</v>
      </c>
      <c r="AC42" s="65">
        <f t="shared" si="3"/>
        <v>0</v>
      </c>
      <c r="AD42" s="65">
        <f t="shared" si="3"/>
        <v>0</v>
      </c>
      <c r="AE42" s="65">
        <f t="shared" si="3"/>
        <v>0</v>
      </c>
      <c r="AF42" s="65">
        <f t="shared" si="3"/>
        <v>0</v>
      </c>
      <c r="AG42" s="65">
        <f t="shared" si="3"/>
        <v>0</v>
      </c>
      <c r="AH42" s="65">
        <f t="shared" si="3"/>
        <v>0</v>
      </c>
      <c r="AI42" s="65">
        <f t="shared" si="3"/>
        <v>0</v>
      </c>
      <c r="AJ42" s="65">
        <f t="shared" si="3"/>
        <v>0</v>
      </c>
      <c r="AK42" s="65">
        <f t="shared" si="3"/>
        <v>0</v>
      </c>
      <c r="AL42" s="65">
        <f t="shared" si="3"/>
        <v>0</v>
      </c>
      <c r="AM42" s="65">
        <f t="shared" si="3"/>
        <v>0</v>
      </c>
      <c r="AN42" s="65">
        <f t="shared" si="3"/>
        <v>0</v>
      </c>
    </row>
    <row r="43" spans="1:40" s="48" customFormat="1" ht="4.5" customHeight="1" x14ac:dyDescent="0.2">
      <c r="A43" s="178"/>
      <c r="B43" s="182"/>
      <c r="C43" s="182"/>
      <c r="D43" s="195"/>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96"/>
      <c r="AD43" s="196"/>
      <c r="AE43" s="196"/>
      <c r="AF43" s="196"/>
      <c r="AG43" s="196"/>
      <c r="AH43" s="196"/>
      <c r="AI43" s="196"/>
      <c r="AJ43" s="196"/>
      <c r="AK43" s="196"/>
      <c r="AL43" s="196"/>
      <c r="AM43" s="196"/>
      <c r="AN43" s="196"/>
    </row>
    <row r="44" spans="1:40" s="271" customFormat="1" ht="27.75" customHeight="1" x14ac:dyDescent="0.25">
      <c r="A44" s="254" t="s">
        <v>148</v>
      </c>
      <c r="B44" s="254"/>
      <c r="C44" s="254"/>
      <c r="D44" s="254"/>
      <c r="E44" s="254"/>
      <c r="F44" s="269"/>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row>
    <row r="45" spans="1:40" x14ac:dyDescent="0.25">
      <c r="B45" s="67"/>
      <c r="C45" s="67"/>
    </row>
    <row r="46" spans="1:40" s="7" customFormat="1" ht="12" x14ac:dyDescent="0.2">
      <c r="B46" s="15"/>
      <c r="C46" s="15"/>
      <c r="D46" s="3"/>
      <c r="E46" s="15"/>
      <c r="F46" s="15"/>
      <c r="G46" s="15"/>
      <c r="H46" s="15"/>
      <c r="I46" s="15"/>
      <c r="J46" s="15"/>
      <c r="K46" s="15"/>
      <c r="L46" s="15"/>
      <c r="M46" s="15"/>
      <c r="N46" s="15"/>
      <c r="O46" s="15"/>
      <c r="P46" s="15"/>
      <c r="Q46" s="15"/>
      <c r="R46" s="15"/>
      <c r="S46" s="15"/>
      <c r="T46" s="15"/>
      <c r="U46" s="15"/>
      <c r="V46" s="15"/>
      <c r="W46" s="15"/>
      <c r="X46" s="15"/>
      <c r="Y46" s="15"/>
      <c r="Z46" s="15"/>
      <c r="AA46" s="15"/>
      <c r="AB46" s="15"/>
      <c r="AC46" s="6"/>
      <c r="AD46" s="6"/>
      <c r="AE46" s="6"/>
      <c r="AF46" s="6"/>
      <c r="AG46" s="6"/>
      <c r="AH46" s="6"/>
      <c r="AI46" s="6"/>
      <c r="AJ46" s="6"/>
      <c r="AK46" s="6"/>
      <c r="AL46" s="6"/>
      <c r="AM46" s="6"/>
      <c r="AN46" s="6"/>
    </row>
  </sheetData>
  <sheetProtection selectLockedCells="1"/>
  <protectedRanges>
    <protectedRange sqref="B12:C41 E12:AN41" name="Bereich1"/>
  </protectedRanges>
  <mergeCells count="8">
    <mergeCell ref="A42:C42"/>
    <mergeCell ref="E4:J4"/>
    <mergeCell ref="R9:S9"/>
    <mergeCell ref="AK9:AN9"/>
    <mergeCell ref="E9:F9"/>
    <mergeCell ref="G9:Q9"/>
    <mergeCell ref="A7:G7"/>
    <mergeCell ref="A4:B4"/>
  </mergeCells>
  <dataValidations count="2">
    <dataValidation type="decimal" allowBlank="1" showErrorMessage="1" errorTitle="Fehler" error="Zahl ist größer als 1" sqref="E12:AN41" xr:uid="{00000000-0002-0000-0200-000000000000}">
      <formula1>0</formula1>
      <formula2>1</formula2>
    </dataValidation>
    <dataValidation type="whole" allowBlank="1" showInputMessage="1" showErrorMessage="1" errorTitle="Fehler" error="Laufzeit zwischen 1 und 36" promptTitle="Laufzeit" prompt="Projektlaufzeit in Monaten" sqref="E9:F9"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w2308101333 - 02.24&amp;R&amp;"Arial,Standard"&amp;6&amp;P von &amp;N</oddFooter>
  </headerFooter>
  <colBreaks count="1" manualBreakCount="1">
    <brk id="27" max="1048575" man="1"/>
  </colBreaks>
  <ignoredErrors>
    <ignoredError sqref="E4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68"/>
  <sheetViews>
    <sheetView showGridLines="0" zoomScale="90" zoomScaleNormal="90" zoomScaleSheetLayoutView="75" workbookViewId="0">
      <selection activeCell="L21" sqref="L21"/>
    </sheetView>
  </sheetViews>
  <sheetFormatPr baseColWidth="10" defaultColWidth="11.42578125" defaultRowHeight="14.25" x14ac:dyDescent="0.2"/>
  <cols>
    <col min="1" max="1" width="4" style="4" customWidth="1"/>
    <col min="2" max="2" width="20.42578125" style="4" customWidth="1"/>
    <col min="3" max="3" width="27.7109375" style="4" customWidth="1"/>
    <col min="4" max="4" width="8.140625" style="2" customWidth="1"/>
    <col min="5" max="19" width="6.7109375" style="2" customWidth="1"/>
    <col min="20" max="20" width="19.42578125" style="2" customWidth="1"/>
    <col min="21" max="21" width="10.140625" style="2" customWidth="1"/>
    <col min="22" max="23" width="10.140625" style="4" customWidth="1"/>
    <col min="24" max="16384" width="11.42578125" style="4"/>
  </cols>
  <sheetData>
    <row r="1" spans="1:25" s="44" customFormat="1" ht="20.25" x14ac:dyDescent="0.2">
      <c r="A1" s="165" t="s">
        <v>66</v>
      </c>
      <c r="B1" s="170"/>
      <c r="C1" s="170"/>
      <c r="D1" s="167"/>
      <c r="E1" s="167"/>
      <c r="F1" s="167"/>
      <c r="G1" s="167"/>
      <c r="H1" s="167"/>
      <c r="I1" s="167"/>
      <c r="J1" s="167"/>
      <c r="K1" s="167"/>
      <c r="L1" s="167"/>
      <c r="M1" s="167"/>
      <c r="N1" s="167"/>
      <c r="O1" s="167"/>
      <c r="P1" s="177"/>
      <c r="Q1" s="170"/>
      <c r="R1" s="170"/>
      <c r="S1" s="170"/>
      <c r="T1" s="170"/>
      <c r="U1" s="170"/>
      <c r="V1" s="170"/>
      <c r="W1" s="170"/>
    </row>
    <row r="2" spans="1:25" s="46" customFormat="1" ht="14.25" customHeight="1" x14ac:dyDescent="0.25">
      <c r="A2" s="169" t="s">
        <v>156</v>
      </c>
      <c r="B2" s="209"/>
      <c r="C2" s="209"/>
      <c r="D2" s="272"/>
      <c r="E2" s="272"/>
      <c r="F2" s="272"/>
      <c r="G2" s="272"/>
      <c r="H2" s="272"/>
      <c r="I2" s="272"/>
      <c r="J2" s="272"/>
      <c r="K2" s="272"/>
      <c r="L2" s="272"/>
      <c r="M2" s="272"/>
      <c r="N2" s="272"/>
      <c r="O2" s="272"/>
      <c r="P2" s="273"/>
      <c r="Q2" s="209"/>
      <c r="R2" s="209"/>
      <c r="S2" s="209"/>
      <c r="T2" s="209"/>
      <c r="U2" s="209"/>
      <c r="V2" s="209"/>
      <c r="W2" s="209"/>
    </row>
    <row r="3" spans="1:25" s="46" customFormat="1" ht="12" customHeight="1" x14ac:dyDescent="0.25">
      <c r="A3" s="169"/>
      <c r="B3" s="209"/>
      <c r="C3" s="209"/>
      <c r="D3" s="272"/>
      <c r="E3" s="272"/>
      <c r="F3" s="272"/>
      <c r="G3" s="272"/>
      <c r="H3" s="272"/>
      <c r="I3" s="272"/>
      <c r="J3" s="272"/>
      <c r="K3" s="272"/>
      <c r="L3" s="272"/>
      <c r="M3" s="272"/>
      <c r="N3" s="272"/>
      <c r="O3" s="272"/>
      <c r="P3" s="273"/>
      <c r="Q3" s="209"/>
      <c r="R3" s="209"/>
      <c r="S3" s="209"/>
      <c r="T3" s="209"/>
      <c r="U3" s="209"/>
      <c r="V3" s="209"/>
      <c r="W3" s="209"/>
    </row>
    <row r="4" spans="1:25" s="47" customFormat="1" ht="15" x14ac:dyDescent="0.2">
      <c r="A4" s="171" t="s">
        <v>163</v>
      </c>
      <c r="B4" s="171"/>
      <c r="C4" s="171"/>
      <c r="D4" s="274">
        <f>'Planung der Arbeitspakete'!C4</f>
        <v>0</v>
      </c>
      <c r="E4" s="274"/>
      <c r="F4" s="274"/>
      <c r="G4" s="274"/>
      <c r="H4" s="274"/>
      <c r="I4" s="274"/>
      <c r="J4" s="274"/>
      <c r="K4" s="274"/>
      <c r="L4" s="274"/>
      <c r="M4" s="274"/>
      <c r="N4" s="274"/>
      <c r="O4" s="274"/>
      <c r="P4" s="275"/>
      <c r="Q4" s="171"/>
      <c r="R4" s="171"/>
      <c r="S4" s="171"/>
      <c r="T4" s="171"/>
      <c r="U4" s="171"/>
      <c r="V4" s="171"/>
      <c r="W4" s="171"/>
    </row>
    <row r="5" spans="1:25" s="46" customFormat="1" ht="4.5" customHeight="1" x14ac:dyDescent="0.25">
      <c r="A5" s="209"/>
      <c r="B5" s="276"/>
      <c r="C5" s="209"/>
      <c r="D5" s="277"/>
      <c r="E5" s="272"/>
      <c r="F5" s="272"/>
      <c r="G5" s="272"/>
      <c r="H5" s="272"/>
      <c r="I5" s="272"/>
      <c r="J5" s="272"/>
      <c r="K5" s="272"/>
      <c r="L5" s="272"/>
      <c r="M5" s="272"/>
      <c r="N5" s="272"/>
      <c r="O5" s="272"/>
      <c r="P5" s="273"/>
      <c r="Q5" s="209"/>
      <c r="R5" s="209"/>
      <c r="S5" s="209"/>
      <c r="T5" s="209"/>
      <c r="U5" s="209"/>
      <c r="V5" s="209"/>
      <c r="W5" s="209"/>
    </row>
    <row r="6" spans="1:25" s="44" customFormat="1" ht="15.75" x14ac:dyDescent="0.25">
      <c r="A6" s="169" t="s">
        <v>67</v>
      </c>
      <c r="B6" s="170"/>
      <c r="C6" s="170"/>
      <c r="D6" s="177"/>
      <c r="E6" s="167"/>
      <c r="F6" s="167"/>
      <c r="G6" s="167"/>
      <c r="H6" s="167"/>
      <c r="I6" s="167"/>
      <c r="J6" s="167"/>
      <c r="K6" s="167"/>
      <c r="L6" s="167"/>
      <c r="M6" s="167"/>
      <c r="N6" s="167"/>
      <c r="O6" s="167"/>
      <c r="P6" s="167"/>
      <c r="Q6" s="167"/>
      <c r="R6" s="167"/>
      <c r="S6" s="167"/>
      <c r="T6" s="167"/>
      <c r="U6" s="177"/>
      <c r="V6" s="170"/>
      <c r="W6" s="170"/>
    </row>
    <row r="7" spans="1:25" s="44" customFormat="1" ht="4.5" customHeight="1" x14ac:dyDescent="0.3">
      <c r="A7" s="170"/>
      <c r="B7" s="239"/>
      <c r="C7" s="170"/>
      <c r="D7" s="177"/>
      <c r="E7" s="167"/>
      <c r="F7" s="167"/>
      <c r="G7" s="167"/>
      <c r="H7" s="167"/>
      <c r="I7" s="167"/>
      <c r="J7" s="167"/>
      <c r="K7" s="167"/>
      <c r="L7" s="167"/>
      <c r="M7" s="167"/>
      <c r="N7" s="167"/>
      <c r="O7" s="167"/>
      <c r="P7" s="167"/>
      <c r="Q7" s="167"/>
      <c r="R7" s="167"/>
      <c r="S7" s="167"/>
      <c r="T7" s="167"/>
      <c r="U7" s="177"/>
      <c r="V7" s="170"/>
      <c r="W7" s="170"/>
    </row>
    <row r="8" spans="1:25" s="57" customFormat="1" x14ac:dyDescent="0.2">
      <c r="A8" s="278" t="s">
        <v>158</v>
      </c>
      <c r="B8" s="173"/>
      <c r="C8" s="173"/>
      <c r="D8" s="279"/>
      <c r="E8" s="280"/>
      <c r="F8" s="280"/>
      <c r="G8" s="280"/>
      <c r="H8" s="280"/>
      <c r="I8" s="280"/>
      <c r="J8" s="280"/>
      <c r="K8" s="280"/>
      <c r="L8" s="280"/>
      <c r="M8" s="280"/>
      <c r="N8" s="280"/>
      <c r="O8" s="280"/>
      <c r="P8" s="280"/>
      <c r="Q8" s="280"/>
      <c r="R8" s="280"/>
      <c r="S8" s="280"/>
      <c r="T8" s="280"/>
      <c r="U8" s="279"/>
      <c r="V8" s="173"/>
      <c r="W8" s="173"/>
    </row>
    <row r="9" spans="1:25" s="44" customFormat="1" ht="6" customHeight="1" x14ac:dyDescent="0.2">
      <c r="A9" s="170"/>
      <c r="B9" s="170"/>
      <c r="C9" s="170"/>
      <c r="D9" s="177"/>
      <c r="E9" s="167"/>
      <c r="F9" s="167"/>
      <c r="G9" s="167"/>
      <c r="H9" s="167"/>
      <c r="I9" s="167"/>
      <c r="J9" s="167"/>
      <c r="K9" s="167"/>
      <c r="L9" s="167"/>
      <c r="M9" s="167"/>
      <c r="N9" s="167"/>
      <c r="O9" s="167"/>
      <c r="P9" s="167"/>
      <c r="Q9" s="167"/>
      <c r="R9" s="167"/>
      <c r="S9" s="167"/>
      <c r="T9" s="167"/>
      <c r="U9" s="177"/>
      <c r="V9" s="170"/>
      <c r="W9" s="170"/>
    </row>
    <row r="10" spans="1:25" s="281" customFormat="1" ht="21.75" customHeight="1" x14ac:dyDescent="0.25">
      <c r="A10" s="421" t="s">
        <v>69</v>
      </c>
      <c r="B10" s="432" t="s">
        <v>0</v>
      </c>
      <c r="C10" s="432" t="s">
        <v>155</v>
      </c>
      <c r="D10" s="435" t="s">
        <v>17</v>
      </c>
      <c r="E10" s="430" t="s">
        <v>40</v>
      </c>
      <c r="F10" s="431"/>
      <c r="G10" s="431"/>
      <c r="H10" s="431"/>
      <c r="I10" s="431"/>
      <c r="J10" s="431"/>
      <c r="K10" s="431"/>
      <c r="L10" s="431"/>
      <c r="M10" s="431"/>
      <c r="N10" s="431"/>
      <c r="O10" s="431"/>
      <c r="P10" s="431"/>
      <c r="Q10" s="431"/>
      <c r="R10" s="431"/>
      <c r="S10" s="431"/>
      <c r="T10" s="438" t="s">
        <v>62</v>
      </c>
      <c r="U10" s="440" t="s">
        <v>222</v>
      </c>
      <c r="V10" s="440" t="s">
        <v>221</v>
      </c>
      <c r="W10" s="442" t="s">
        <v>223</v>
      </c>
    </row>
    <row r="11" spans="1:25" s="281" customFormat="1" ht="29.25" customHeight="1" x14ac:dyDescent="0.25">
      <c r="A11" s="422"/>
      <c r="B11" s="433"/>
      <c r="C11" s="433"/>
      <c r="D11" s="436"/>
      <c r="E11" s="282">
        <f>'Planung der Arbeitspakete'!A12</f>
        <v>1</v>
      </c>
      <c r="F11" s="282" t="str">
        <f>'Planung der Arbeitspakete'!A13</f>
        <v/>
      </c>
      <c r="G11" s="282" t="str">
        <f>'Planung der Arbeitspakete'!A14</f>
        <v/>
      </c>
      <c r="H11" s="282" t="str">
        <f>'Planung der Arbeitspakete'!A15</f>
        <v/>
      </c>
      <c r="I11" s="282" t="str">
        <f>'Planung der Arbeitspakete'!A16</f>
        <v/>
      </c>
      <c r="J11" s="282" t="str">
        <f>'Planung der Arbeitspakete'!A17</f>
        <v/>
      </c>
      <c r="K11" s="282" t="str">
        <f>'Planung der Arbeitspakete'!A18</f>
        <v/>
      </c>
      <c r="L11" s="282" t="str">
        <f>'Planung der Arbeitspakete'!A19</f>
        <v/>
      </c>
      <c r="M11" s="282" t="str">
        <f>'Planung der Arbeitspakete'!A20</f>
        <v/>
      </c>
      <c r="N11" s="282" t="str">
        <f>'Planung der Arbeitspakete'!A21</f>
        <v/>
      </c>
      <c r="O11" s="282" t="str">
        <f>'Planung der Arbeitspakete'!A22</f>
        <v/>
      </c>
      <c r="P11" s="282" t="str">
        <f>'Planung der Arbeitspakete'!A23</f>
        <v/>
      </c>
      <c r="Q11" s="282" t="str">
        <f>'Planung der Arbeitspakete'!A24</f>
        <v/>
      </c>
      <c r="R11" s="282" t="str">
        <f>'Planung der Arbeitspakete'!A25</f>
        <v/>
      </c>
      <c r="S11" s="283" t="str">
        <f>'Planung der Arbeitspakete'!A26</f>
        <v/>
      </c>
      <c r="T11" s="439"/>
      <c r="U11" s="441"/>
      <c r="V11" s="441"/>
      <c r="W11" s="441"/>
    </row>
    <row r="12" spans="1:25" s="281" customFormat="1" ht="36.75" customHeight="1" x14ac:dyDescent="0.25">
      <c r="A12" s="423"/>
      <c r="B12" s="434"/>
      <c r="C12" s="434"/>
      <c r="D12" s="437"/>
      <c r="E12" s="284" t="str">
        <f>IF(Helper!D3&lt;&gt;0,Helper!D3,"")</f>
        <v/>
      </c>
      <c r="F12" s="284" t="str">
        <f>IF(Helper!D4&lt;&gt;0,Helper!D4,"")</f>
        <v/>
      </c>
      <c r="G12" s="284" t="str">
        <f>IF(Helper!D5&lt;&gt;0,Helper!D5,"")</f>
        <v/>
      </c>
      <c r="H12" s="284" t="str">
        <f>IF(Helper!D6&lt;&gt;0,Helper!D6,"")</f>
        <v/>
      </c>
      <c r="I12" s="284" t="str">
        <f>IF(Helper!D7&lt;&gt;0,Helper!D7,"")</f>
        <v/>
      </c>
      <c r="J12" s="284" t="str">
        <f>IF(Helper!D8&lt;&gt;0,Helper!D8,"")</f>
        <v/>
      </c>
      <c r="K12" s="284" t="str">
        <f>IF(Helper!D9&lt;&gt;0,Helper!D9,"")</f>
        <v/>
      </c>
      <c r="L12" s="284" t="str">
        <f>IF(Helper!D10&lt;&gt;0,Helper!D10,"")</f>
        <v/>
      </c>
      <c r="M12" s="284" t="str">
        <f>IF(Helper!D11&lt;&gt;0,Helper!D11,"")</f>
        <v/>
      </c>
      <c r="N12" s="284" t="str">
        <f>IF(Helper!D12&lt;&gt;0,Helper!D12,"")</f>
        <v/>
      </c>
      <c r="O12" s="284" t="str">
        <f>IF(Helper!D13&lt;&gt;0,Helper!D13,"")</f>
        <v/>
      </c>
      <c r="P12" s="284" t="str">
        <f>IF(Helper!D14&lt;&gt;0,Helper!D14,"")</f>
        <v/>
      </c>
      <c r="Q12" s="284" t="str">
        <f>IF(Helper!D15&lt;&gt;0,Helper!D15,"")</f>
        <v/>
      </c>
      <c r="R12" s="284" t="str">
        <f>IF(Helper!D16&lt;&gt;0,Helper!D16,"")</f>
        <v/>
      </c>
      <c r="S12" s="285" t="str">
        <f>IF(Helper!D17&lt;&gt;0,Helper!D17,"")</f>
        <v/>
      </c>
      <c r="T12" s="439"/>
      <c r="U12" s="441"/>
      <c r="V12" s="441"/>
      <c r="W12" s="441"/>
    </row>
    <row r="13" spans="1:25" s="1" customFormat="1" ht="21.6" customHeight="1" x14ac:dyDescent="0.25">
      <c r="A13" s="286" t="str">
        <f>'Planung der Personenmonate'!A12</f>
        <v/>
      </c>
      <c r="B13" s="287">
        <f>'Planung der Personenmonate'!Text2</f>
        <v>0</v>
      </c>
      <c r="C13" s="287">
        <f>'Planung der Personenmonate'!C12</f>
        <v>0</v>
      </c>
      <c r="D13" s="288">
        <f>'Planung der Personenmonate'!D12</f>
        <v>0</v>
      </c>
      <c r="E13" s="64"/>
      <c r="F13" s="64"/>
      <c r="G13" s="64"/>
      <c r="H13" s="64"/>
      <c r="I13" s="64"/>
      <c r="J13" s="64"/>
      <c r="K13" s="64"/>
      <c r="L13" s="64"/>
      <c r="M13" s="64"/>
      <c r="N13" s="64"/>
      <c r="O13" s="64"/>
      <c r="P13" s="64"/>
      <c r="Q13" s="64"/>
      <c r="R13" s="64"/>
      <c r="S13" s="64"/>
      <c r="T13" s="289" t="str">
        <f>IF(SUM(E13:S13)&lt;&gt;D13,"Fehler, Summe PM","")</f>
        <v/>
      </c>
      <c r="U13" s="288">
        <f>SUMIF($E$12:$S$12,"iF",E13:S13)</f>
        <v>0</v>
      </c>
      <c r="V13" s="288">
        <f>SUMIF($E$12:$S$12,"eE",E13:S13)</f>
        <v>0</v>
      </c>
      <c r="W13" s="288">
        <f>SUMIF($E$12:$S$12,"Markt",E13:S13)</f>
        <v>0</v>
      </c>
      <c r="X13" s="425"/>
      <c r="Y13" s="426"/>
    </row>
    <row r="14" spans="1:25" s="1" customFormat="1" ht="21.6" customHeight="1" x14ac:dyDescent="0.25">
      <c r="A14" s="286" t="str">
        <f>'Planung der Personenmonate'!A13</f>
        <v/>
      </c>
      <c r="B14" s="287">
        <f>'Planung der Personenmonate'!B13</f>
        <v>0</v>
      </c>
      <c r="C14" s="287">
        <f>'Planung der Personenmonate'!C13</f>
        <v>0</v>
      </c>
      <c r="D14" s="288">
        <f>'Planung der Personenmonate'!D13</f>
        <v>0</v>
      </c>
      <c r="E14" s="64"/>
      <c r="F14" s="64"/>
      <c r="G14" s="64"/>
      <c r="H14" s="64"/>
      <c r="I14" s="64"/>
      <c r="J14" s="64"/>
      <c r="K14" s="64"/>
      <c r="L14" s="64"/>
      <c r="M14" s="64"/>
      <c r="N14" s="64"/>
      <c r="O14" s="64"/>
      <c r="P14" s="64"/>
      <c r="Q14" s="64"/>
      <c r="R14" s="64"/>
      <c r="S14" s="64"/>
      <c r="T14" s="289" t="str">
        <f t="shared" ref="T14:T20" si="0">IF(SUM(E14:S14)&lt;&gt;D14,"Fehler, Summe PM","")</f>
        <v/>
      </c>
      <c r="U14" s="288">
        <f t="shared" ref="U14:U42" si="1">SUMIF($E$12:$S$12,"iF",E14:S14)</f>
        <v>0</v>
      </c>
      <c r="V14" s="288">
        <f t="shared" ref="V14:V42" si="2">SUMIF($E$12:$S$12,"eE",E14:S14)</f>
        <v>0</v>
      </c>
      <c r="W14" s="288">
        <f t="shared" ref="W14:W42" si="3">SUMIF($E$12:$S$12,"Markt",E14:S14)</f>
        <v>0</v>
      </c>
      <c r="X14" s="427"/>
      <c r="Y14" s="426"/>
    </row>
    <row r="15" spans="1:25" s="1" customFormat="1" ht="21.6" customHeight="1" x14ac:dyDescent="0.25">
      <c r="A15" s="286" t="str">
        <f>'Planung der Personenmonate'!A14</f>
        <v/>
      </c>
      <c r="B15" s="287">
        <f>'Planung der Personenmonate'!B14</f>
        <v>0</v>
      </c>
      <c r="C15" s="287">
        <f>'Planung der Personenmonate'!C14</f>
        <v>0</v>
      </c>
      <c r="D15" s="288">
        <f>'Planung der Personenmonate'!D14</f>
        <v>0</v>
      </c>
      <c r="E15" s="64"/>
      <c r="F15" s="64"/>
      <c r="G15" s="64"/>
      <c r="H15" s="64"/>
      <c r="I15" s="64"/>
      <c r="J15" s="64"/>
      <c r="K15" s="64"/>
      <c r="L15" s="64"/>
      <c r="M15" s="64"/>
      <c r="N15" s="64"/>
      <c r="O15" s="64"/>
      <c r="P15" s="64"/>
      <c r="Q15" s="64"/>
      <c r="R15" s="64"/>
      <c r="S15" s="64"/>
      <c r="T15" s="289" t="str">
        <f t="shared" si="0"/>
        <v/>
      </c>
      <c r="U15" s="288">
        <f t="shared" si="1"/>
        <v>0</v>
      </c>
      <c r="V15" s="288">
        <f t="shared" si="2"/>
        <v>0</v>
      </c>
      <c r="W15" s="288">
        <f t="shared" si="3"/>
        <v>0</v>
      </c>
      <c r="X15" s="427"/>
      <c r="Y15" s="426"/>
    </row>
    <row r="16" spans="1:25" s="1" customFormat="1" ht="21.6" customHeight="1" x14ac:dyDescent="0.25">
      <c r="A16" s="286" t="str">
        <f>'Planung der Personenmonate'!A15</f>
        <v/>
      </c>
      <c r="B16" s="287">
        <f>'Planung der Personenmonate'!B15</f>
        <v>0</v>
      </c>
      <c r="C16" s="287">
        <f>'Planung der Personenmonate'!C15</f>
        <v>0</v>
      </c>
      <c r="D16" s="288">
        <f>'Planung der Personenmonate'!D15</f>
        <v>0</v>
      </c>
      <c r="E16" s="64"/>
      <c r="F16" s="64"/>
      <c r="G16" s="64"/>
      <c r="H16" s="64"/>
      <c r="I16" s="64"/>
      <c r="J16" s="64"/>
      <c r="K16" s="64"/>
      <c r="L16" s="64"/>
      <c r="M16" s="64"/>
      <c r="N16" s="64"/>
      <c r="O16" s="64"/>
      <c r="P16" s="64"/>
      <c r="Q16" s="64"/>
      <c r="R16" s="64"/>
      <c r="S16" s="64"/>
      <c r="T16" s="289" t="str">
        <f t="shared" si="0"/>
        <v/>
      </c>
      <c r="U16" s="288">
        <f t="shared" si="1"/>
        <v>0</v>
      </c>
      <c r="V16" s="288">
        <f t="shared" si="2"/>
        <v>0</v>
      </c>
      <c r="W16" s="288">
        <f t="shared" si="3"/>
        <v>0</v>
      </c>
      <c r="X16" s="428"/>
      <c r="Y16" s="429"/>
    </row>
    <row r="17" spans="1:25" s="1" customFormat="1" ht="21.6" customHeight="1" x14ac:dyDescent="0.25">
      <c r="A17" s="286" t="str">
        <f>'Planung der Personenmonate'!A16</f>
        <v/>
      </c>
      <c r="B17" s="287">
        <f>'Planung der Personenmonate'!B16</f>
        <v>0</v>
      </c>
      <c r="C17" s="287">
        <f>'Planung der Personenmonate'!C16</f>
        <v>0</v>
      </c>
      <c r="D17" s="288">
        <f>'Planung der Personenmonate'!D16</f>
        <v>0</v>
      </c>
      <c r="E17" s="64"/>
      <c r="F17" s="64"/>
      <c r="G17" s="64"/>
      <c r="H17" s="64"/>
      <c r="I17" s="64"/>
      <c r="J17" s="64"/>
      <c r="K17" s="64"/>
      <c r="L17" s="64"/>
      <c r="M17" s="64"/>
      <c r="N17" s="64"/>
      <c r="O17" s="64"/>
      <c r="P17" s="64"/>
      <c r="Q17" s="64"/>
      <c r="R17" s="64"/>
      <c r="S17" s="64"/>
      <c r="T17" s="289" t="str">
        <f t="shared" si="0"/>
        <v/>
      </c>
      <c r="U17" s="288">
        <f t="shared" si="1"/>
        <v>0</v>
      </c>
      <c r="V17" s="288">
        <f t="shared" si="2"/>
        <v>0</v>
      </c>
      <c r="W17" s="288">
        <f t="shared" si="3"/>
        <v>0</v>
      </c>
      <c r="X17" s="428"/>
      <c r="Y17" s="429"/>
    </row>
    <row r="18" spans="1:25" s="1" customFormat="1" ht="21.6" customHeight="1" x14ac:dyDescent="0.25">
      <c r="A18" s="286" t="str">
        <f>'Planung der Personenmonate'!A17</f>
        <v/>
      </c>
      <c r="B18" s="287">
        <f>'Planung der Personenmonate'!B17</f>
        <v>0</v>
      </c>
      <c r="C18" s="287">
        <f>'Planung der Personenmonate'!C17</f>
        <v>0</v>
      </c>
      <c r="D18" s="288">
        <f>'Planung der Personenmonate'!D17</f>
        <v>0</v>
      </c>
      <c r="E18" s="64"/>
      <c r="F18" s="64"/>
      <c r="G18" s="64"/>
      <c r="H18" s="64"/>
      <c r="I18" s="64"/>
      <c r="J18" s="64"/>
      <c r="K18" s="64"/>
      <c r="L18" s="64"/>
      <c r="M18" s="64"/>
      <c r="N18" s="64"/>
      <c r="O18" s="64"/>
      <c r="P18" s="64"/>
      <c r="Q18" s="64"/>
      <c r="R18" s="64"/>
      <c r="S18" s="64"/>
      <c r="T18" s="289" t="str">
        <f t="shared" si="0"/>
        <v/>
      </c>
      <c r="U18" s="288">
        <f t="shared" si="1"/>
        <v>0</v>
      </c>
      <c r="V18" s="288">
        <f t="shared" si="2"/>
        <v>0</v>
      </c>
      <c r="W18" s="288">
        <f t="shared" si="3"/>
        <v>0</v>
      </c>
      <c r="X18" s="428"/>
      <c r="Y18" s="429"/>
    </row>
    <row r="19" spans="1:25" s="1" customFormat="1" ht="21.6" customHeight="1" x14ac:dyDescent="0.25">
      <c r="A19" s="286" t="str">
        <f>'Planung der Personenmonate'!A18</f>
        <v/>
      </c>
      <c r="B19" s="287">
        <f>'Planung der Personenmonate'!B18</f>
        <v>0</v>
      </c>
      <c r="C19" s="287">
        <f>'Planung der Personenmonate'!C18</f>
        <v>0</v>
      </c>
      <c r="D19" s="288">
        <f>'Planung der Personenmonate'!D18</f>
        <v>0</v>
      </c>
      <c r="E19" s="64"/>
      <c r="F19" s="64"/>
      <c r="G19" s="64"/>
      <c r="H19" s="64"/>
      <c r="I19" s="64"/>
      <c r="J19" s="64"/>
      <c r="K19" s="64"/>
      <c r="L19" s="64"/>
      <c r="M19" s="64"/>
      <c r="N19" s="64"/>
      <c r="O19" s="64"/>
      <c r="P19" s="64"/>
      <c r="Q19" s="64"/>
      <c r="R19" s="64"/>
      <c r="S19" s="64"/>
      <c r="T19" s="289" t="str">
        <f t="shared" si="0"/>
        <v/>
      </c>
      <c r="U19" s="288">
        <f t="shared" si="1"/>
        <v>0</v>
      </c>
      <c r="V19" s="288">
        <f t="shared" si="2"/>
        <v>0</v>
      </c>
      <c r="W19" s="288">
        <f t="shared" si="3"/>
        <v>0</v>
      </c>
    </row>
    <row r="20" spans="1:25" s="1" customFormat="1" ht="21.6" customHeight="1" x14ac:dyDescent="0.25">
      <c r="A20" s="286" t="str">
        <f>'Planung der Personenmonate'!A19</f>
        <v/>
      </c>
      <c r="B20" s="287">
        <f>'Planung der Personenmonate'!B19</f>
        <v>0</v>
      </c>
      <c r="C20" s="287">
        <f>'Planung der Personenmonate'!C19</f>
        <v>0</v>
      </c>
      <c r="D20" s="288">
        <f>'Planung der Personenmonate'!D19</f>
        <v>0</v>
      </c>
      <c r="E20" s="64"/>
      <c r="F20" s="64"/>
      <c r="G20" s="64"/>
      <c r="H20" s="64"/>
      <c r="I20" s="64"/>
      <c r="J20" s="64"/>
      <c r="K20" s="64"/>
      <c r="L20" s="64"/>
      <c r="M20" s="64"/>
      <c r="N20" s="64"/>
      <c r="O20" s="64"/>
      <c r="P20" s="64"/>
      <c r="Q20" s="64"/>
      <c r="R20" s="64"/>
      <c r="S20" s="64"/>
      <c r="T20" s="289" t="str">
        <f t="shared" si="0"/>
        <v/>
      </c>
      <c r="U20" s="288">
        <f t="shared" si="1"/>
        <v>0</v>
      </c>
      <c r="V20" s="288">
        <f t="shared" si="2"/>
        <v>0</v>
      </c>
      <c r="W20" s="288">
        <f t="shared" si="3"/>
        <v>0</v>
      </c>
    </row>
    <row r="21" spans="1:25" s="1" customFormat="1" ht="21.6" customHeight="1" x14ac:dyDescent="0.25">
      <c r="A21" s="286" t="str">
        <f>'Planung der Personenmonate'!A20</f>
        <v/>
      </c>
      <c r="B21" s="287">
        <f>'Planung der Personenmonate'!B20</f>
        <v>0</v>
      </c>
      <c r="C21" s="287">
        <f>'Planung der Personenmonate'!C20</f>
        <v>0</v>
      </c>
      <c r="D21" s="288">
        <f>'Planung der Personenmonate'!D20</f>
        <v>0</v>
      </c>
      <c r="E21" s="64"/>
      <c r="F21" s="64"/>
      <c r="G21" s="64"/>
      <c r="H21" s="64"/>
      <c r="I21" s="64"/>
      <c r="J21" s="64"/>
      <c r="K21" s="64"/>
      <c r="L21" s="64"/>
      <c r="M21" s="64"/>
      <c r="N21" s="64"/>
      <c r="O21" s="64"/>
      <c r="P21" s="64"/>
      <c r="Q21" s="64"/>
      <c r="R21" s="64"/>
      <c r="S21" s="64"/>
      <c r="T21" s="289" t="str">
        <f>IF(SUM(E21:S21)&lt;&gt;D21,"Fehler, Summe PM","")</f>
        <v/>
      </c>
      <c r="U21" s="288">
        <f t="shared" si="1"/>
        <v>0</v>
      </c>
      <c r="V21" s="288">
        <f t="shared" si="2"/>
        <v>0</v>
      </c>
      <c r="W21" s="288">
        <f t="shared" si="3"/>
        <v>0</v>
      </c>
    </row>
    <row r="22" spans="1:25" s="1" customFormat="1" ht="21.6" customHeight="1" x14ac:dyDescent="0.25">
      <c r="A22" s="286" t="str">
        <f>'Planung der Personenmonate'!A21</f>
        <v/>
      </c>
      <c r="B22" s="287">
        <f>'Planung der Personenmonate'!B21</f>
        <v>0</v>
      </c>
      <c r="C22" s="287">
        <f>'Planung der Personenmonate'!C21</f>
        <v>0</v>
      </c>
      <c r="D22" s="288">
        <f>'Planung der Personenmonate'!D21</f>
        <v>0</v>
      </c>
      <c r="E22" s="64"/>
      <c r="F22" s="64"/>
      <c r="G22" s="64"/>
      <c r="H22" s="64"/>
      <c r="I22" s="64"/>
      <c r="J22" s="64"/>
      <c r="K22" s="64"/>
      <c r="L22" s="64"/>
      <c r="M22" s="64"/>
      <c r="N22" s="64"/>
      <c r="O22" s="64"/>
      <c r="P22" s="64"/>
      <c r="Q22" s="64"/>
      <c r="R22" s="64"/>
      <c r="S22" s="64"/>
      <c r="T22" s="289" t="str">
        <f t="shared" ref="T22:T42" si="4">IF(SUM(E22:S22)&lt;&gt;D22,"Fehler, Summe PM","")</f>
        <v/>
      </c>
      <c r="U22" s="288">
        <f t="shared" si="1"/>
        <v>0</v>
      </c>
      <c r="V22" s="288">
        <f t="shared" si="2"/>
        <v>0</v>
      </c>
      <c r="W22" s="288">
        <f t="shared" si="3"/>
        <v>0</v>
      </c>
    </row>
    <row r="23" spans="1:25" s="1" customFormat="1" ht="21.6" customHeight="1" x14ac:dyDescent="0.25">
      <c r="A23" s="286" t="str">
        <f>'Planung der Personenmonate'!A22</f>
        <v/>
      </c>
      <c r="B23" s="287">
        <f>'Planung der Personenmonate'!B22</f>
        <v>0</v>
      </c>
      <c r="C23" s="287">
        <f>'Planung der Personenmonate'!C22</f>
        <v>0</v>
      </c>
      <c r="D23" s="288">
        <f>'Planung der Personenmonate'!D22</f>
        <v>0</v>
      </c>
      <c r="E23" s="64"/>
      <c r="F23" s="64"/>
      <c r="G23" s="64"/>
      <c r="H23" s="64"/>
      <c r="I23" s="64"/>
      <c r="J23" s="64"/>
      <c r="K23" s="64"/>
      <c r="L23" s="64"/>
      <c r="M23" s="64"/>
      <c r="N23" s="64"/>
      <c r="O23" s="64"/>
      <c r="P23" s="64"/>
      <c r="Q23" s="64"/>
      <c r="R23" s="64"/>
      <c r="S23" s="64"/>
      <c r="T23" s="289" t="str">
        <f t="shared" si="4"/>
        <v/>
      </c>
      <c r="U23" s="288">
        <f t="shared" si="1"/>
        <v>0</v>
      </c>
      <c r="V23" s="288">
        <f t="shared" si="2"/>
        <v>0</v>
      </c>
      <c r="W23" s="288">
        <f t="shared" si="3"/>
        <v>0</v>
      </c>
    </row>
    <row r="24" spans="1:25" s="1" customFormat="1" ht="21.6" customHeight="1" x14ac:dyDescent="0.25">
      <c r="A24" s="286" t="str">
        <f>'Planung der Personenmonate'!A23</f>
        <v/>
      </c>
      <c r="B24" s="287">
        <f>'Planung der Personenmonate'!B23</f>
        <v>0</v>
      </c>
      <c r="C24" s="287">
        <f>'Planung der Personenmonate'!C23</f>
        <v>0</v>
      </c>
      <c r="D24" s="288">
        <f>'Planung der Personenmonate'!D23</f>
        <v>0</v>
      </c>
      <c r="E24" s="64"/>
      <c r="F24" s="64"/>
      <c r="G24" s="64"/>
      <c r="H24" s="64"/>
      <c r="I24" s="64"/>
      <c r="J24" s="64"/>
      <c r="K24" s="64"/>
      <c r="L24" s="64"/>
      <c r="M24" s="64"/>
      <c r="N24" s="64"/>
      <c r="O24" s="64"/>
      <c r="P24" s="64"/>
      <c r="Q24" s="64"/>
      <c r="R24" s="64"/>
      <c r="S24" s="64"/>
      <c r="T24" s="289" t="str">
        <f t="shared" si="4"/>
        <v/>
      </c>
      <c r="U24" s="288">
        <f t="shared" si="1"/>
        <v>0</v>
      </c>
      <c r="V24" s="288">
        <f t="shared" si="2"/>
        <v>0</v>
      </c>
      <c r="W24" s="288">
        <f t="shared" si="3"/>
        <v>0</v>
      </c>
    </row>
    <row r="25" spans="1:25" s="1" customFormat="1" ht="21.6" customHeight="1" x14ac:dyDescent="0.25">
      <c r="A25" s="286" t="str">
        <f>'Planung der Personenmonate'!A24</f>
        <v/>
      </c>
      <c r="B25" s="287">
        <f>'Planung der Personenmonate'!B24</f>
        <v>0</v>
      </c>
      <c r="C25" s="287">
        <f>'Planung der Personenmonate'!C24</f>
        <v>0</v>
      </c>
      <c r="D25" s="288">
        <f>'Planung der Personenmonate'!D24</f>
        <v>0</v>
      </c>
      <c r="E25" s="64"/>
      <c r="F25" s="64"/>
      <c r="G25" s="64"/>
      <c r="H25" s="64"/>
      <c r="I25" s="64"/>
      <c r="J25" s="64"/>
      <c r="K25" s="64"/>
      <c r="L25" s="64"/>
      <c r="M25" s="64"/>
      <c r="N25" s="64"/>
      <c r="O25" s="64"/>
      <c r="P25" s="64"/>
      <c r="Q25" s="64"/>
      <c r="R25" s="64"/>
      <c r="S25" s="64"/>
      <c r="T25" s="289" t="str">
        <f t="shared" si="4"/>
        <v/>
      </c>
      <c r="U25" s="288">
        <f t="shared" si="1"/>
        <v>0</v>
      </c>
      <c r="V25" s="288">
        <f t="shared" si="2"/>
        <v>0</v>
      </c>
      <c r="W25" s="288">
        <f t="shared" si="3"/>
        <v>0</v>
      </c>
    </row>
    <row r="26" spans="1:25" s="1" customFormat="1" ht="21.6" customHeight="1" x14ac:dyDescent="0.25">
      <c r="A26" s="286" t="str">
        <f>'Planung der Personenmonate'!A25</f>
        <v/>
      </c>
      <c r="B26" s="287">
        <f>'Planung der Personenmonate'!B25</f>
        <v>0</v>
      </c>
      <c r="C26" s="287">
        <f>'Planung der Personenmonate'!C25</f>
        <v>0</v>
      </c>
      <c r="D26" s="288">
        <f>'Planung der Personenmonate'!D25</f>
        <v>0</v>
      </c>
      <c r="E26" s="64"/>
      <c r="F26" s="64"/>
      <c r="G26" s="64"/>
      <c r="H26" s="64"/>
      <c r="I26" s="64"/>
      <c r="J26" s="64"/>
      <c r="K26" s="64"/>
      <c r="L26" s="64"/>
      <c r="M26" s="64"/>
      <c r="N26" s="64"/>
      <c r="O26" s="64"/>
      <c r="P26" s="64"/>
      <c r="Q26" s="64"/>
      <c r="R26" s="64"/>
      <c r="S26" s="64"/>
      <c r="T26" s="289" t="str">
        <f t="shared" si="4"/>
        <v/>
      </c>
      <c r="U26" s="288">
        <f t="shared" si="1"/>
        <v>0</v>
      </c>
      <c r="V26" s="288">
        <f t="shared" si="2"/>
        <v>0</v>
      </c>
      <c r="W26" s="288">
        <f t="shared" si="3"/>
        <v>0</v>
      </c>
    </row>
    <row r="27" spans="1:25" s="1" customFormat="1" ht="21.6" customHeight="1" x14ac:dyDescent="0.25">
      <c r="A27" s="286" t="str">
        <f>'Planung der Personenmonate'!A26</f>
        <v/>
      </c>
      <c r="B27" s="287">
        <f>'Planung der Personenmonate'!B26</f>
        <v>0</v>
      </c>
      <c r="C27" s="287">
        <f>'Planung der Personenmonate'!C26</f>
        <v>0</v>
      </c>
      <c r="D27" s="288">
        <f>'Planung der Personenmonate'!D26</f>
        <v>0</v>
      </c>
      <c r="E27" s="64"/>
      <c r="F27" s="64"/>
      <c r="G27" s="64"/>
      <c r="H27" s="64"/>
      <c r="I27" s="64"/>
      <c r="J27" s="64"/>
      <c r="K27" s="64"/>
      <c r="L27" s="64"/>
      <c r="M27" s="64"/>
      <c r="N27" s="64"/>
      <c r="O27" s="64"/>
      <c r="P27" s="64"/>
      <c r="Q27" s="64"/>
      <c r="R27" s="64"/>
      <c r="S27" s="64"/>
      <c r="T27" s="289" t="str">
        <f t="shared" si="4"/>
        <v/>
      </c>
      <c r="U27" s="288">
        <f t="shared" si="1"/>
        <v>0</v>
      </c>
      <c r="V27" s="288">
        <f t="shared" si="2"/>
        <v>0</v>
      </c>
      <c r="W27" s="288">
        <f t="shared" si="3"/>
        <v>0</v>
      </c>
    </row>
    <row r="28" spans="1:25" s="1" customFormat="1" ht="21.6" customHeight="1" x14ac:dyDescent="0.25">
      <c r="A28" s="286" t="str">
        <f>'Planung der Personenmonate'!A27</f>
        <v/>
      </c>
      <c r="B28" s="287">
        <f>'Planung der Personenmonate'!B27</f>
        <v>0</v>
      </c>
      <c r="C28" s="287">
        <f>'Planung der Personenmonate'!C27</f>
        <v>0</v>
      </c>
      <c r="D28" s="288">
        <f>'Planung der Personenmonate'!D27</f>
        <v>0</v>
      </c>
      <c r="E28" s="64"/>
      <c r="F28" s="64"/>
      <c r="G28" s="64"/>
      <c r="H28" s="64"/>
      <c r="I28" s="64"/>
      <c r="J28" s="64"/>
      <c r="K28" s="64"/>
      <c r="L28" s="64"/>
      <c r="M28" s="64"/>
      <c r="N28" s="64"/>
      <c r="O28" s="64"/>
      <c r="P28" s="64"/>
      <c r="Q28" s="64"/>
      <c r="R28" s="64"/>
      <c r="S28" s="64"/>
      <c r="T28" s="289" t="str">
        <f t="shared" si="4"/>
        <v/>
      </c>
      <c r="U28" s="288">
        <f t="shared" si="1"/>
        <v>0</v>
      </c>
      <c r="V28" s="288">
        <f t="shared" si="2"/>
        <v>0</v>
      </c>
      <c r="W28" s="288">
        <f t="shared" si="3"/>
        <v>0</v>
      </c>
    </row>
    <row r="29" spans="1:25" s="1" customFormat="1" ht="21.6" customHeight="1" x14ac:dyDescent="0.25">
      <c r="A29" s="286" t="str">
        <f>'Planung der Personenmonate'!A28</f>
        <v/>
      </c>
      <c r="B29" s="287">
        <f>'Planung der Personenmonate'!B28</f>
        <v>0</v>
      </c>
      <c r="C29" s="287">
        <f>'Planung der Personenmonate'!C28</f>
        <v>0</v>
      </c>
      <c r="D29" s="288">
        <f>'Planung der Personenmonate'!D28</f>
        <v>0</v>
      </c>
      <c r="E29" s="64"/>
      <c r="F29" s="64"/>
      <c r="G29" s="64"/>
      <c r="H29" s="64"/>
      <c r="I29" s="64"/>
      <c r="J29" s="64"/>
      <c r="K29" s="64"/>
      <c r="L29" s="64"/>
      <c r="M29" s="64"/>
      <c r="N29" s="64"/>
      <c r="O29" s="64"/>
      <c r="P29" s="64"/>
      <c r="Q29" s="64"/>
      <c r="R29" s="64"/>
      <c r="S29" s="64"/>
      <c r="T29" s="289" t="str">
        <f t="shared" si="4"/>
        <v/>
      </c>
      <c r="U29" s="288">
        <f t="shared" si="1"/>
        <v>0</v>
      </c>
      <c r="V29" s="288">
        <f t="shared" si="2"/>
        <v>0</v>
      </c>
      <c r="W29" s="288">
        <f t="shared" si="3"/>
        <v>0</v>
      </c>
    </row>
    <row r="30" spans="1:25" s="1" customFormat="1" ht="21.6" customHeight="1" x14ac:dyDescent="0.25">
      <c r="A30" s="286" t="str">
        <f>'Planung der Personenmonate'!A29</f>
        <v/>
      </c>
      <c r="B30" s="287">
        <f>'Planung der Personenmonate'!B29</f>
        <v>0</v>
      </c>
      <c r="C30" s="287">
        <f>'Planung der Personenmonate'!C29</f>
        <v>0</v>
      </c>
      <c r="D30" s="288">
        <f>'Planung der Personenmonate'!D29</f>
        <v>0</v>
      </c>
      <c r="E30" s="64"/>
      <c r="F30" s="64"/>
      <c r="G30" s="64"/>
      <c r="H30" s="64"/>
      <c r="I30" s="64"/>
      <c r="J30" s="64"/>
      <c r="K30" s="64"/>
      <c r="L30" s="64"/>
      <c r="M30" s="64"/>
      <c r="N30" s="64"/>
      <c r="O30" s="64"/>
      <c r="P30" s="64"/>
      <c r="Q30" s="64"/>
      <c r="R30" s="64"/>
      <c r="S30" s="64"/>
      <c r="T30" s="289" t="str">
        <f t="shared" si="4"/>
        <v/>
      </c>
      <c r="U30" s="288">
        <f t="shared" si="1"/>
        <v>0</v>
      </c>
      <c r="V30" s="288">
        <f t="shared" si="2"/>
        <v>0</v>
      </c>
      <c r="W30" s="288">
        <f t="shared" si="3"/>
        <v>0</v>
      </c>
    </row>
    <row r="31" spans="1:25" s="1" customFormat="1" ht="21.6" customHeight="1" x14ac:dyDescent="0.25">
      <c r="A31" s="286" t="str">
        <f>'Planung der Personenmonate'!A30</f>
        <v/>
      </c>
      <c r="B31" s="287">
        <f>'Planung der Personenmonate'!B30</f>
        <v>0</v>
      </c>
      <c r="C31" s="287">
        <f>'Planung der Personenmonate'!C30</f>
        <v>0</v>
      </c>
      <c r="D31" s="288">
        <f>'Planung der Personenmonate'!D30</f>
        <v>0</v>
      </c>
      <c r="E31" s="64"/>
      <c r="F31" s="64"/>
      <c r="G31" s="64"/>
      <c r="H31" s="64"/>
      <c r="I31" s="64"/>
      <c r="J31" s="64"/>
      <c r="K31" s="64"/>
      <c r="L31" s="64"/>
      <c r="M31" s="64"/>
      <c r="N31" s="64"/>
      <c r="O31" s="64"/>
      <c r="P31" s="64"/>
      <c r="Q31" s="64"/>
      <c r="R31" s="64"/>
      <c r="S31" s="64"/>
      <c r="T31" s="289" t="str">
        <f t="shared" si="4"/>
        <v/>
      </c>
      <c r="U31" s="288">
        <f t="shared" si="1"/>
        <v>0</v>
      </c>
      <c r="V31" s="288">
        <f t="shared" si="2"/>
        <v>0</v>
      </c>
      <c r="W31" s="288">
        <f t="shared" si="3"/>
        <v>0</v>
      </c>
    </row>
    <row r="32" spans="1:25" s="1" customFormat="1" ht="21.6" customHeight="1" x14ac:dyDescent="0.25">
      <c r="A32" s="286" t="str">
        <f>'Planung der Personenmonate'!A31</f>
        <v/>
      </c>
      <c r="B32" s="287">
        <f>'Planung der Personenmonate'!B31</f>
        <v>0</v>
      </c>
      <c r="C32" s="287">
        <f>'Planung der Personenmonate'!C31</f>
        <v>0</v>
      </c>
      <c r="D32" s="288">
        <f>'Planung der Personenmonate'!D31</f>
        <v>0</v>
      </c>
      <c r="E32" s="64"/>
      <c r="F32" s="64"/>
      <c r="G32" s="64"/>
      <c r="H32" s="64"/>
      <c r="I32" s="64"/>
      <c r="J32" s="64"/>
      <c r="K32" s="64"/>
      <c r="L32" s="64"/>
      <c r="M32" s="64"/>
      <c r="N32" s="64"/>
      <c r="O32" s="64"/>
      <c r="P32" s="64"/>
      <c r="Q32" s="64"/>
      <c r="R32" s="64"/>
      <c r="S32" s="64"/>
      <c r="T32" s="289" t="str">
        <f t="shared" si="4"/>
        <v/>
      </c>
      <c r="U32" s="288">
        <f t="shared" si="1"/>
        <v>0</v>
      </c>
      <c r="V32" s="288">
        <f t="shared" si="2"/>
        <v>0</v>
      </c>
      <c r="W32" s="288">
        <f t="shared" si="3"/>
        <v>0</v>
      </c>
    </row>
    <row r="33" spans="1:23" s="1" customFormat="1" ht="21.6" customHeight="1" x14ac:dyDescent="0.25">
      <c r="A33" s="286" t="str">
        <f>'Planung der Personenmonate'!A32</f>
        <v/>
      </c>
      <c r="B33" s="287">
        <f>'Planung der Personenmonate'!B32</f>
        <v>0</v>
      </c>
      <c r="C33" s="287">
        <f>'Planung der Personenmonate'!C32</f>
        <v>0</v>
      </c>
      <c r="D33" s="288">
        <f>'Planung der Personenmonate'!D32</f>
        <v>0</v>
      </c>
      <c r="E33" s="64"/>
      <c r="F33" s="64"/>
      <c r="G33" s="64"/>
      <c r="H33" s="64"/>
      <c r="I33" s="64"/>
      <c r="J33" s="64"/>
      <c r="K33" s="64"/>
      <c r="L33" s="64"/>
      <c r="M33" s="64"/>
      <c r="N33" s="64"/>
      <c r="O33" s="64"/>
      <c r="P33" s="64"/>
      <c r="Q33" s="64"/>
      <c r="R33" s="64"/>
      <c r="S33" s="64"/>
      <c r="T33" s="289" t="str">
        <f t="shared" si="4"/>
        <v/>
      </c>
      <c r="U33" s="288">
        <f t="shared" si="1"/>
        <v>0</v>
      </c>
      <c r="V33" s="288">
        <f t="shared" si="2"/>
        <v>0</v>
      </c>
      <c r="W33" s="288">
        <f t="shared" si="3"/>
        <v>0</v>
      </c>
    </row>
    <row r="34" spans="1:23" s="1" customFormat="1" ht="21.6" customHeight="1" x14ac:dyDescent="0.25">
      <c r="A34" s="286" t="str">
        <f>'Planung der Personenmonate'!A33</f>
        <v/>
      </c>
      <c r="B34" s="287">
        <f>'Planung der Personenmonate'!B33</f>
        <v>0</v>
      </c>
      <c r="C34" s="287">
        <f>'Planung der Personenmonate'!C33</f>
        <v>0</v>
      </c>
      <c r="D34" s="288">
        <f>'Planung der Personenmonate'!D33</f>
        <v>0</v>
      </c>
      <c r="E34" s="64"/>
      <c r="F34" s="64"/>
      <c r="G34" s="64"/>
      <c r="H34" s="64"/>
      <c r="I34" s="64"/>
      <c r="J34" s="64"/>
      <c r="K34" s="64"/>
      <c r="L34" s="64"/>
      <c r="M34" s="64"/>
      <c r="N34" s="64"/>
      <c r="O34" s="64"/>
      <c r="P34" s="64"/>
      <c r="Q34" s="64"/>
      <c r="R34" s="64"/>
      <c r="S34" s="64"/>
      <c r="T34" s="289" t="str">
        <f t="shared" si="4"/>
        <v/>
      </c>
      <c r="U34" s="288">
        <f t="shared" si="1"/>
        <v>0</v>
      </c>
      <c r="V34" s="288">
        <f t="shared" si="2"/>
        <v>0</v>
      </c>
      <c r="W34" s="288">
        <f t="shared" si="3"/>
        <v>0</v>
      </c>
    </row>
    <row r="35" spans="1:23" s="1" customFormat="1" ht="21.6" customHeight="1" x14ac:dyDescent="0.25">
      <c r="A35" s="286" t="str">
        <f>'Planung der Personenmonate'!A34</f>
        <v/>
      </c>
      <c r="B35" s="287">
        <f>'Planung der Personenmonate'!B34</f>
        <v>0</v>
      </c>
      <c r="C35" s="287">
        <f>'Planung der Personenmonate'!C34</f>
        <v>0</v>
      </c>
      <c r="D35" s="288">
        <f>'Planung der Personenmonate'!D34</f>
        <v>0</v>
      </c>
      <c r="E35" s="64"/>
      <c r="F35" s="64"/>
      <c r="G35" s="64"/>
      <c r="H35" s="64"/>
      <c r="I35" s="64"/>
      <c r="J35" s="64"/>
      <c r="K35" s="64"/>
      <c r="L35" s="64"/>
      <c r="M35" s="64"/>
      <c r="N35" s="64"/>
      <c r="O35" s="64"/>
      <c r="P35" s="64"/>
      <c r="Q35" s="64"/>
      <c r="R35" s="64"/>
      <c r="S35" s="64"/>
      <c r="T35" s="289" t="str">
        <f t="shared" si="4"/>
        <v/>
      </c>
      <c r="U35" s="288">
        <f t="shared" si="1"/>
        <v>0</v>
      </c>
      <c r="V35" s="288">
        <f t="shared" si="2"/>
        <v>0</v>
      </c>
      <c r="W35" s="288">
        <f t="shared" si="3"/>
        <v>0</v>
      </c>
    </row>
    <row r="36" spans="1:23" s="1" customFormat="1" ht="21.6" customHeight="1" x14ac:dyDescent="0.25">
      <c r="A36" s="286" t="str">
        <f>'Planung der Personenmonate'!A35</f>
        <v/>
      </c>
      <c r="B36" s="287">
        <f>'Planung der Personenmonate'!B35</f>
        <v>0</v>
      </c>
      <c r="C36" s="287">
        <f>'Planung der Personenmonate'!C35</f>
        <v>0</v>
      </c>
      <c r="D36" s="288">
        <f>'Planung der Personenmonate'!D35</f>
        <v>0</v>
      </c>
      <c r="E36" s="64"/>
      <c r="F36" s="64"/>
      <c r="G36" s="64"/>
      <c r="H36" s="64"/>
      <c r="I36" s="64"/>
      <c r="J36" s="64"/>
      <c r="K36" s="64"/>
      <c r="L36" s="64"/>
      <c r="M36" s="64"/>
      <c r="N36" s="64"/>
      <c r="O36" s="64"/>
      <c r="P36" s="64"/>
      <c r="Q36" s="64"/>
      <c r="R36" s="64"/>
      <c r="S36" s="64"/>
      <c r="T36" s="289" t="str">
        <f t="shared" si="4"/>
        <v/>
      </c>
      <c r="U36" s="288">
        <f t="shared" si="1"/>
        <v>0</v>
      </c>
      <c r="V36" s="288">
        <f t="shared" si="2"/>
        <v>0</v>
      </c>
      <c r="W36" s="288">
        <f t="shared" si="3"/>
        <v>0</v>
      </c>
    </row>
    <row r="37" spans="1:23" s="1" customFormat="1" ht="21.6" customHeight="1" x14ac:dyDescent="0.25">
      <c r="A37" s="286" t="str">
        <f>'Planung der Personenmonate'!A36</f>
        <v/>
      </c>
      <c r="B37" s="287">
        <f>'Planung der Personenmonate'!B36</f>
        <v>0</v>
      </c>
      <c r="C37" s="287">
        <f>'Planung der Personenmonate'!C36</f>
        <v>0</v>
      </c>
      <c r="D37" s="288">
        <f>'Planung der Personenmonate'!D36</f>
        <v>0</v>
      </c>
      <c r="E37" s="64"/>
      <c r="F37" s="64"/>
      <c r="G37" s="64"/>
      <c r="H37" s="64"/>
      <c r="I37" s="64"/>
      <c r="J37" s="64"/>
      <c r="K37" s="64"/>
      <c r="L37" s="64"/>
      <c r="M37" s="64"/>
      <c r="N37" s="64"/>
      <c r="O37" s="64"/>
      <c r="P37" s="64"/>
      <c r="Q37" s="64"/>
      <c r="R37" s="64"/>
      <c r="S37" s="64"/>
      <c r="T37" s="289" t="str">
        <f t="shared" si="4"/>
        <v/>
      </c>
      <c r="U37" s="288">
        <f t="shared" si="1"/>
        <v>0</v>
      </c>
      <c r="V37" s="288">
        <f t="shared" si="2"/>
        <v>0</v>
      </c>
      <c r="W37" s="288">
        <f t="shared" si="3"/>
        <v>0</v>
      </c>
    </row>
    <row r="38" spans="1:23" s="1" customFormat="1" ht="21.6" customHeight="1" x14ac:dyDescent="0.25">
      <c r="A38" s="286" t="str">
        <f>'Planung der Personenmonate'!A37</f>
        <v/>
      </c>
      <c r="B38" s="287">
        <f>'Planung der Personenmonate'!B37</f>
        <v>0</v>
      </c>
      <c r="C38" s="287">
        <f>'Planung der Personenmonate'!C37</f>
        <v>0</v>
      </c>
      <c r="D38" s="288">
        <f>'Planung der Personenmonate'!D37</f>
        <v>0</v>
      </c>
      <c r="E38" s="64"/>
      <c r="F38" s="64"/>
      <c r="G38" s="64"/>
      <c r="H38" s="64"/>
      <c r="I38" s="64"/>
      <c r="J38" s="64"/>
      <c r="K38" s="64"/>
      <c r="L38" s="64"/>
      <c r="M38" s="64"/>
      <c r="N38" s="64"/>
      <c r="O38" s="64"/>
      <c r="P38" s="64"/>
      <c r="Q38" s="64"/>
      <c r="R38" s="64"/>
      <c r="S38" s="64"/>
      <c r="T38" s="289" t="str">
        <f t="shared" si="4"/>
        <v/>
      </c>
      <c r="U38" s="288">
        <f t="shared" si="1"/>
        <v>0</v>
      </c>
      <c r="V38" s="288">
        <f t="shared" si="2"/>
        <v>0</v>
      </c>
      <c r="W38" s="288">
        <f t="shared" si="3"/>
        <v>0</v>
      </c>
    </row>
    <row r="39" spans="1:23" s="1" customFormat="1" ht="21.6" customHeight="1" x14ac:dyDescent="0.25">
      <c r="A39" s="286" t="str">
        <f>'Planung der Personenmonate'!A38</f>
        <v/>
      </c>
      <c r="B39" s="287">
        <f>'Planung der Personenmonate'!B38</f>
        <v>0</v>
      </c>
      <c r="C39" s="287">
        <f>'Planung der Personenmonate'!C38</f>
        <v>0</v>
      </c>
      <c r="D39" s="288">
        <f>'Planung der Personenmonate'!D38</f>
        <v>0</v>
      </c>
      <c r="E39" s="64"/>
      <c r="F39" s="64"/>
      <c r="G39" s="64"/>
      <c r="H39" s="64"/>
      <c r="I39" s="64"/>
      <c r="J39" s="64"/>
      <c r="K39" s="64"/>
      <c r="L39" s="64"/>
      <c r="M39" s="64"/>
      <c r="N39" s="64"/>
      <c r="O39" s="64"/>
      <c r="P39" s="64"/>
      <c r="Q39" s="64"/>
      <c r="R39" s="64"/>
      <c r="S39" s="64"/>
      <c r="T39" s="289" t="str">
        <f t="shared" si="4"/>
        <v/>
      </c>
      <c r="U39" s="288">
        <f t="shared" si="1"/>
        <v>0</v>
      </c>
      <c r="V39" s="288">
        <f t="shared" si="2"/>
        <v>0</v>
      </c>
      <c r="W39" s="288">
        <f t="shared" si="3"/>
        <v>0</v>
      </c>
    </row>
    <row r="40" spans="1:23" s="1" customFormat="1" ht="21.6" customHeight="1" x14ac:dyDescent="0.25">
      <c r="A40" s="286" t="str">
        <f>'Planung der Personenmonate'!A39</f>
        <v/>
      </c>
      <c r="B40" s="287">
        <f>'Planung der Personenmonate'!B39</f>
        <v>0</v>
      </c>
      <c r="C40" s="287">
        <f>'Planung der Personenmonate'!C39</f>
        <v>0</v>
      </c>
      <c r="D40" s="288">
        <f>'Planung der Personenmonate'!D39</f>
        <v>0</v>
      </c>
      <c r="E40" s="64"/>
      <c r="F40" s="64"/>
      <c r="G40" s="64"/>
      <c r="H40" s="64"/>
      <c r="I40" s="64"/>
      <c r="J40" s="64"/>
      <c r="K40" s="64"/>
      <c r="L40" s="64"/>
      <c r="M40" s="64"/>
      <c r="N40" s="64"/>
      <c r="O40" s="64"/>
      <c r="P40" s="64"/>
      <c r="Q40" s="64"/>
      <c r="R40" s="64"/>
      <c r="S40" s="64"/>
      <c r="T40" s="289" t="str">
        <f t="shared" si="4"/>
        <v/>
      </c>
      <c r="U40" s="288">
        <f t="shared" si="1"/>
        <v>0</v>
      </c>
      <c r="V40" s="288">
        <f t="shared" si="2"/>
        <v>0</v>
      </c>
      <c r="W40" s="288">
        <f t="shared" si="3"/>
        <v>0</v>
      </c>
    </row>
    <row r="41" spans="1:23" s="1" customFormat="1" ht="21.6" customHeight="1" x14ac:dyDescent="0.25">
      <c r="A41" s="286" t="str">
        <f>'Planung der Personenmonate'!A40</f>
        <v/>
      </c>
      <c r="B41" s="287">
        <f>'Planung der Personenmonate'!B40</f>
        <v>0</v>
      </c>
      <c r="C41" s="287">
        <f>'Planung der Personenmonate'!C40</f>
        <v>0</v>
      </c>
      <c r="D41" s="288">
        <f>'Planung der Personenmonate'!D40</f>
        <v>0</v>
      </c>
      <c r="E41" s="64"/>
      <c r="F41" s="64"/>
      <c r="G41" s="64"/>
      <c r="H41" s="64"/>
      <c r="I41" s="64"/>
      <c r="J41" s="64"/>
      <c r="K41" s="64"/>
      <c r="L41" s="64"/>
      <c r="M41" s="64"/>
      <c r="N41" s="64"/>
      <c r="O41" s="64"/>
      <c r="P41" s="64"/>
      <c r="Q41" s="64"/>
      <c r="R41" s="64"/>
      <c r="S41" s="64"/>
      <c r="T41" s="289" t="str">
        <f t="shared" si="4"/>
        <v/>
      </c>
      <c r="U41" s="288">
        <f t="shared" si="1"/>
        <v>0</v>
      </c>
      <c r="V41" s="288">
        <f t="shared" si="2"/>
        <v>0</v>
      </c>
      <c r="W41" s="288">
        <f t="shared" si="3"/>
        <v>0</v>
      </c>
    </row>
    <row r="42" spans="1:23" s="1" customFormat="1" ht="21.6" customHeight="1" x14ac:dyDescent="0.25">
      <c r="A42" s="286" t="str">
        <f>'Planung der Personenmonate'!A41</f>
        <v/>
      </c>
      <c r="B42" s="287">
        <f>'Planung der Personenmonate'!B41</f>
        <v>0</v>
      </c>
      <c r="C42" s="287">
        <f>'Planung der Personenmonate'!C41</f>
        <v>0</v>
      </c>
      <c r="D42" s="288">
        <f>'Planung der Personenmonate'!D41</f>
        <v>0</v>
      </c>
      <c r="E42" s="64"/>
      <c r="F42" s="64"/>
      <c r="G42" s="64"/>
      <c r="H42" s="64"/>
      <c r="I42" s="64"/>
      <c r="J42" s="64"/>
      <c r="K42" s="64"/>
      <c r="L42" s="64"/>
      <c r="M42" s="64"/>
      <c r="N42" s="64"/>
      <c r="O42" s="64"/>
      <c r="P42" s="64"/>
      <c r="Q42" s="64"/>
      <c r="R42" s="64"/>
      <c r="S42" s="64"/>
      <c r="T42" s="289" t="str">
        <f t="shared" si="4"/>
        <v/>
      </c>
      <c r="U42" s="288">
        <f t="shared" si="1"/>
        <v>0</v>
      </c>
      <c r="V42" s="288">
        <f t="shared" si="2"/>
        <v>0</v>
      </c>
      <c r="W42" s="288">
        <f t="shared" si="3"/>
        <v>0</v>
      </c>
    </row>
    <row r="43" spans="1:23" s="291" customFormat="1" ht="28.5" customHeight="1" x14ac:dyDescent="0.25">
      <c r="A43" s="424" t="s">
        <v>2</v>
      </c>
      <c r="B43" s="409"/>
      <c r="C43" s="410"/>
      <c r="D43" s="379">
        <f>ROUND(SUM(D13:D42),2)</f>
        <v>0</v>
      </c>
      <c r="E43" s="380">
        <f t="shared" ref="E43:S43" si="5">ROUND(SUM(E13:E42),2)</f>
        <v>0</v>
      </c>
      <c r="F43" s="380">
        <f t="shared" si="5"/>
        <v>0</v>
      </c>
      <c r="G43" s="380">
        <f t="shared" si="5"/>
        <v>0</v>
      </c>
      <c r="H43" s="380">
        <f t="shared" si="5"/>
        <v>0</v>
      </c>
      <c r="I43" s="380">
        <f t="shared" si="5"/>
        <v>0</v>
      </c>
      <c r="J43" s="380">
        <f t="shared" si="5"/>
        <v>0</v>
      </c>
      <c r="K43" s="380">
        <f t="shared" si="5"/>
        <v>0</v>
      </c>
      <c r="L43" s="380">
        <f t="shared" si="5"/>
        <v>0</v>
      </c>
      <c r="M43" s="380">
        <f t="shared" si="5"/>
        <v>0</v>
      </c>
      <c r="N43" s="380">
        <f t="shared" si="5"/>
        <v>0</v>
      </c>
      <c r="O43" s="380">
        <f t="shared" si="5"/>
        <v>0</v>
      </c>
      <c r="P43" s="380">
        <f t="shared" si="5"/>
        <v>0</v>
      </c>
      <c r="Q43" s="380">
        <f t="shared" si="5"/>
        <v>0</v>
      </c>
      <c r="R43" s="380">
        <f t="shared" si="5"/>
        <v>0</v>
      </c>
      <c r="S43" s="380">
        <f t="shared" si="5"/>
        <v>0</v>
      </c>
      <c r="T43" s="380"/>
      <c r="U43" s="380">
        <f t="shared" ref="U43" si="6">ROUND(SUM(U13:U42),2)</f>
        <v>0</v>
      </c>
      <c r="V43" s="380">
        <f t="shared" ref="V43" si="7">ROUND(SUM(V13:V42),2)</f>
        <v>0</v>
      </c>
      <c r="W43" s="381">
        <f t="shared" ref="W43" si="8">ROUND(SUM(W13:W42),2)</f>
        <v>0</v>
      </c>
    </row>
    <row r="44" spans="1:23" s="44" customFormat="1" ht="6.75" customHeight="1" x14ac:dyDescent="0.2">
      <c r="A44" s="170"/>
      <c r="B44" s="170"/>
      <c r="C44" s="170"/>
      <c r="D44" s="177"/>
      <c r="E44" s="167"/>
      <c r="F44" s="167"/>
      <c r="G44" s="167"/>
      <c r="H44" s="167"/>
      <c r="I44" s="167"/>
      <c r="J44" s="167"/>
      <c r="K44" s="167"/>
      <c r="L44" s="167"/>
      <c r="M44" s="167"/>
      <c r="N44" s="167"/>
      <c r="O44" s="167"/>
      <c r="P44" s="167"/>
      <c r="Q44" s="167"/>
      <c r="R44" s="167"/>
      <c r="S44" s="167"/>
      <c r="T44" s="167"/>
      <c r="U44" s="177"/>
      <c r="V44" s="170"/>
      <c r="W44" s="170"/>
    </row>
    <row r="45" spans="1:23" s="271" customFormat="1" ht="18" customHeight="1" x14ac:dyDescent="0.25">
      <c r="A45" s="254" t="s">
        <v>148</v>
      </c>
      <c r="B45" s="270"/>
      <c r="C45" s="270"/>
      <c r="D45" s="269"/>
      <c r="E45" s="269"/>
      <c r="F45" s="270"/>
      <c r="G45" s="270"/>
      <c r="H45" s="270"/>
      <c r="I45" s="270"/>
      <c r="J45" s="270"/>
      <c r="K45" s="270"/>
      <c r="L45" s="270"/>
      <c r="M45" s="270"/>
      <c r="N45" s="270"/>
      <c r="O45" s="270"/>
      <c r="P45" s="270"/>
      <c r="Q45" s="270"/>
      <c r="R45" s="270"/>
      <c r="S45" s="270"/>
      <c r="T45" s="270"/>
      <c r="U45" s="270"/>
      <c r="V45" s="270"/>
      <c r="W45" s="270"/>
    </row>
    <row r="46" spans="1:23" x14ac:dyDescent="0.2">
      <c r="A46" s="170"/>
      <c r="B46" s="170"/>
      <c r="C46" s="170"/>
      <c r="D46" s="177"/>
      <c r="E46" s="167"/>
      <c r="F46" s="167"/>
      <c r="G46" s="167"/>
      <c r="H46" s="167"/>
      <c r="I46" s="167"/>
      <c r="J46" s="167"/>
      <c r="K46" s="167"/>
      <c r="L46" s="167"/>
      <c r="M46" s="167"/>
      <c r="N46" s="167"/>
      <c r="O46" s="167"/>
      <c r="P46" s="167"/>
      <c r="Q46" s="167"/>
      <c r="R46" s="167"/>
      <c r="S46" s="167"/>
      <c r="T46" s="167"/>
      <c r="U46" s="177"/>
      <c r="V46" s="170"/>
      <c r="W46" s="170"/>
    </row>
    <row r="47" spans="1:23" x14ac:dyDescent="0.2">
      <c r="E47" s="5"/>
      <c r="F47" s="5"/>
      <c r="G47" s="5"/>
      <c r="H47" s="5"/>
      <c r="I47" s="5"/>
      <c r="J47" s="5"/>
      <c r="K47" s="5"/>
      <c r="L47" s="5"/>
      <c r="M47" s="5"/>
      <c r="N47" s="5"/>
      <c r="O47" s="5"/>
      <c r="P47" s="5"/>
      <c r="Q47" s="5"/>
      <c r="R47" s="5"/>
      <c r="S47" s="5"/>
      <c r="T47" s="5"/>
    </row>
    <row r="48" spans="1:23" x14ac:dyDescent="0.2">
      <c r="E48" s="5"/>
      <c r="F48" s="5"/>
      <c r="G48" s="5"/>
      <c r="H48" s="5"/>
      <c r="I48" s="5"/>
      <c r="J48" s="5"/>
      <c r="K48" s="5"/>
      <c r="L48" s="5"/>
      <c r="M48" s="5"/>
      <c r="N48" s="5"/>
      <c r="O48" s="5"/>
      <c r="P48" s="5"/>
      <c r="Q48" s="5"/>
      <c r="R48" s="5"/>
      <c r="S48" s="5"/>
      <c r="T48" s="5"/>
    </row>
    <row r="49" spans="4:21" x14ac:dyDescent="0.2">
      <c r="E49" s="5"/>
      <c r="F49" s="4"/>
      <c r="G49" s="5"/>
      <c r="H49" s="5"/>
      <c r="I49" s="5"/>
      <c r="J49" s="5"/>
      <c r="K49" s="5"/>
      <c r="L49" s="5"/>
      <c r="M49" s="5"/>
      <c r="N49" s="5"/>
      <c r="O49" s="5"/>
      <c r="P49" s="5"/>
      <c r="Q49" s="5"/>
      <c r="R49" s="5"/>
      <c r="S49" s="5"/>
      <c r="T49" s="5"/>
    </row>
    <row r="50" spans="4:21" x14ac:dyDescent="0.2">
      <c r="E50" s="5"/>
      <c r="F50" s="4"/>
      <c r="G50" s="5"/>
      <c r="H50" s="5"/>
      <c r="I50" s="5"/>
      <c r="J50" s="5"/>
      <c r="K50" s="5"/>
      <c r="L50" s="5"/>
      <c r="M50" s="5"/>
      <c r="N50" s="5"/>
      <c r="O50" s="5"/>
      <c r="P50" s="5"/>
      <c r="Q50" s="5"/>
      <c r="R50" s="5"/>
      <c r="S50" s="5"/>
      <c r="T50" s="5"/>
    </row>
    <row r="51" spans="4:21" x14ac:dyDescent="0.2">
      <c r="E51" s="5"/>
      <c r="F51" s="4"/>
      <c r="G51" s="5"/>
      <c r="H51" s="5"/>
      <c r="I51" s="5"/>
      <c r="J51" s="5"/>
      <c r="K51" s="5"/>
      <c r="L51" s="5"/>
      <c r="M51" s="5"/>
      <c r="N51" s="5"/>
      <c r="O51" s="5"/>
      <c r="P51" s="5"/>
      <c r="Q51" s="5"/>
      <c r="R51" s="5"/>
      <c r="S51" s="5"/>
      <c r="T51" s="5"/>
    </row>
    <row r="52" spans="4:21" x14ac:dyDescent="0.2">
      <c r="E52" s="5"/>
      <c r="F52" s="4"/>
      <c r="G52" s="5"/>
      <c r="H52" s="5"/>
      <c r="I52" s="5"/>
      <c r="J52" s="5"/>
      <c r="K52" s="5"/>
      <c r="L52" s="5"/>
      <c r="M52" s="5"/>
      <c r="N52" s="5"/>
      <c r="O52" s="5"/>
      <c r="P52" s="5"/>
      <c r="Q52" s="5"/>
      <c r="R52" s="5"/>
      <c r="S52" s="5"/>
      <c r="T52" s="5"/>
    </row>
    <row r="53" spans="4:21" x14ac:dyDescent="0.2">
      <c r="E53" s="5"/>
      <c r="F53" s="4"/>
      <c r="G53" s="5"/>
      <c r="H53" s="5"/>
      <c r="I53" s="5"/>
      <c r="J53" s="5"/>
      <c r="K53" s="5"/>
      <c r="L53" s="5"/>
      <c r="M53" s="5"/>
      <c r="N53" s="5"/>
      <c r="O53" s="5"/>
      <c r="P53" s="5"/>
      <c r="Q53" s="5"/>
      <c r="R53" s="5"/>
      <c r="S53" s="5"/>
      <c r="T53" s="5"/>
    </row>
    <row r="54" spans="4:21" x14ac:dyDescent="0.2">
      <c r="E54" s="5"/>
      <c r="F54" s="4"/>
      <c r="G54" s="5"/>
      <c r="H54" s="5"/>
      <c r="I54" s="5"/>
      <c r="J54" s="5"/>
      <c r="K54" s="5"/>
      <c r="L54" s="5"/>
      <c r="M54" s="5"/>
      <c r="N54" s="5"/>
      <c r="O54" s="5"/>
      <c r="P54" s="5"/>
      <c r="Q54" s="5"/>
      <c r="R54" s="5"/>
      <c r="S54" s="5"/>
      <c r="T54" s="5"/>
    </row>
    <row r="55" spans="4:21" x14ac:dyDescent="0.2">
      <c r="D55" s="4"/>
      <c r="E55" s="5"/>
      <c r="F55" s="4"/>
      <c r="G55" s="5"/>
      <c r="H55" s="5"/>
      <c r="I55" s="5"/>
      <c r="J55" s="5"/>
      <c r="K55" s="5"/>
      <c r="L55" s="5"/>
      <c r="M55" s="5"/>
      <c r="N55" s="5"/>
      <c r="O55" s="5"/>
      <c r="P55" s="5"/>
      <c r="Q55" s="5"/>
      <c r="R55" s="5"/>
      <c r="S55" s="5"/>
      <c r="T55" s="5"/>
      <c r="U55" s="4"/>
    </row>
    <row r="56" spans="4:21" x14ac:dyDescent="0.2">
      <c r="D56" s="4"/>
      <c r="E56" s="5"/>
      <c r="F56" s="4"/>
      <c r="G56" s="5"/>
      <c r="H56" s="5"/>
      <c r="I56" s="5"/>
      <c r="J56" s="5"/>
      <c r="K56" s="5"/>
      <c r="L56" s="5"/>
      <c r="M56" s="5"/>
      <c r="N56" s="5"/>
      <c r="O56" s="5"/>
      <c r="P56" s="5"/>
      <c r="Q56" s="5"/>
      <c r="R56" s="5"/>
      <c r="S56" s="5"/>
      <c r="T56" s="5"/>
      <c r="U56" s="4"/>
    </row>
    <row r="57" spans="4:21" x14ac:dyDescent="0.2">
      <c r="D57" s="4"/>
      <c r="E57" s="5"/>
      <c r="F57" s="4"/>
      <c r="G57" s="5"/>
      <c r="H57" s="5"/>
      <c r="I57" s="5"/>
      <c r="J57" s="5"/>
      <c r="K57" s="5"/>
      <c r="L57" s="5"/>
      <c r="M57" s="5"/>
      <c r="N57" s="5"/>
      <c r="O57" s="5"/>
      <c r="P57" s="5"/>
      <c r="Q57" s="5"/>
      <c r="R57" s="5"/>
      <c r="S57" s="5"/>
      <c r="T57" s="5"/>
      <c r="U57" s="4"/>
    </row>
    <row r="58" spans="4:21" x14ac:dyDescent="0.2">
      <c r="E58" s="5"/>
    </row>
    <row r="59" spans="4:21" x14ac:dyDescent="0.2">
      <c r="E59" s="5"/>
    </row>
    <row r="60" spans="4:21" x14ac:dyDescent="0.2">
      <c r="E60" s="5"/>
    </row>
    <row r="61" spans="4:21" x14ac:dyDescent="0.2">
      <c r="E61" s="5"/>
    </row>
    <row r="62" spans="4:21" x14ac:dyDescent="0.2">
      <c r="E62" s="5"/>
    </row>
    <row r="63" spans="4:21" x14ac:dyDescent="0.2">
      <c r="E63" s="5"/>
    </row>
    <row r="64" spans="4:21" ht="15" x14ac:dyDescent="0.2">
      <c r="E64" s="5"/>
      <c r="F64" s="281" t="str">
        <f>IF(Helper!D18&lt;&gt;0,Helper!D18,"")</f>
        <v/>
      </c>
    </row>
    <row r="65" spans="5:6" ht="15" x14ac:dyDescent="0.2">
      <c r="E65" s="5"/>
      <c r="F65" s="281" t="str">
        <f>IF(Helper!D19&lt;&gt;0,Helper!D19,"")</f>
        <v/>
      </c>
    </row>
    <row r="66" spans="5:6" ht="15" x14ac:dyDescent="0.2">
      <c r="F66" s="281" t="str">
        <f>IF(Helper!D20&lt;&gt;0,Helper!D20,"")</f>
        <v/>
      </c>
    </row>
    <row r="67" spans="5:6" ht="15" x14ac:dyDescent="0.2">
      <c r="F67" s="281" t="str">
        <f>IF(Helper!D21&lt;&gt;0,Helper!D21,"")</f>
        <v/>
      </c>
    </row>
    <row r="68" spans="5:6" ht="15" x14ac:dyDescent="0.2">
      <c r="F68" s="281" t="str">
        <f>IF(Helper!D22&lt;&gt;0,Helper!D22,"")</f>
        <v/>
      </c>
    </row>
  </sheetData>
  <sheetProtection password="F410" sheet="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&amp;L&amp;"Arial,Standard"&amp;6w2308101333 -  02.24&amp;R&amp;"Arial,Standard"&amp;6&amp;P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Y57"/>
  <sheetViews>
    <sheetView showGridLines="0" zoomScale="90" zoomScaleNormal="90" zoomScaleSheetLayoutView="75" zoomScalePageLayoutView="120" workbookViewId="0">
      <selection activeCell="G30" sqref="G30"/>
    </sheetView>
  </sheetViews>
  <sheetFormatPr baseColWidth="10" defaultColWidth="11.42578125" defaultRowHeight="14.25" outlineLevelCol="1" x14ac:dyDescent="0.2"/>
  <cols>
    <col min="1" max="1" width="4.7109375" style="4" customWidth="1"/>
    <col min="2" max="2" width="27" style="4" customWidth="1"/>
    <col min="3" max="5" width="12.28515625" style="4" customWidth="1"/>
    <col min="6" max="6" width="1.42578125" style="4" customWidth="1"/>
    <col min="7" max="8" width="14.7109375" style="4" customWidth="1"/>
    <col min="9" max="10" width="10.7109375" style="4" customWidth="1"/>
    <col min="11" max="11" width="14.7109375" style="4" customWidth="1"/>
    <col min="12" max="12" width="2.140625" style="2" bestFit="1" customWidth="1"/>
    <col min="13" max="13" width="14.7109375" style="4" customWidth="1"/>
    <col min="14" max="14" width="14.7109375" style="4" hidden="1" customWidth="1"/>
    <col min="15" max="15" width="14.7109375" style="4" customWidth="1"/>
    <col min="16" max="16" width="7.140625" style="4" customWidth="1"/>
    <col min="17" max="18" width="7.28515625" style="2" customWidth="1"/>
    <col min="19" max="19" width="2.28515625" style="4" customWidth="1"/>
    <col min="20" max="20" width="14.7109375" style="4" hidden="1" customWidth="1"/>
    <col min="21" max="21" width="14.7109375" style="4" customWidth="1"/>
    <col min="22" max="22" width="14.7109375" style="4" hidden="1" customWidth="1"/>
    <col min="23" max="23" width="14.7109375" style="4" customWidth="1"/>
    <col min="24" max="24" width="14.7109375" style="4" hidden="1" customWidth="1"/>
    <col min="25" max="25" width="14.7109375" style="4" customWidth="1"/>
    <col min="26" max="26" width="14.7109375" style="4" hidden="1" customWidth="1"/>
    <col min="27" max="27" width="14.7109375" style="4" customWidth="1"/>
    <col min="28" max="28" width="14.7109375" style="4" hidden="1" customWidth="1"/>
    <col min="29" max="29" width="14.7109375" style="4" customWidth="1"/>
    <col min="30" max="30" width="14.7109375" style="4" hidden="1" customWidth="1"/>
    <col min="31" max="31" width="14.7109375" style="4" customWidth="1"/>
    <col min="32" max="32" width="14.7109375" style="4" hidden="1" customWidth="1"/>
    <col min="33" max="33" width="14.7109375" style="4" customWidth="1"/>
    <col min="34" max="49" width="19" style="4" hidden="1" customWidth="1" outlineLevel="1"/>
    <col min="50" max="50" width="19" style="4" customWidth="1" collapsed="1"/>
    <col min="51" max="51" width="19.5703125" style="4" customWidth="1"/>
    <col min="52" max="16384" width="11.42578125" style="4"/>
  </cols>
  <sheetData>
    <row r="1" spans="1:51" s="68" customFormat="1" ht="20.100000000000001" customHeight="1" x14ac:dyDescent="0.3">
      <c r="A1" s="166" t="s">
        <v>79</v>
      </c>
      <c r="B1" s="203"/>
      <c r="C1" s="203"/>
      <c r="D1" s="203"/>
      <c r="E1" s="204"/>
      <c r="F1" s="204"/>
      <c r="G1" s="204"/>
      <c r="H1" s="204"/>
      <c r="I1" s="204"/>
      <c r="J1" s="204"/>
      <c r="K1" s="205"/>
      <c r="L1" s="205"/>
      <c r="M1" s="205"/>
      <c r="N1" s="205"/>
      <c r="O1" s="205"/>
      <c r="P1" s="205"/>
      <c r="Q1" s="205"/>
      <c r="R1" s="205"/>
      <c r="S1" s="205"/>
      <c r="T1" s="205"/>
      <c r="U1" s="205"/>
      <c r="V1" s="205"/>
      <c r="W1" s="206"/>
      <c r="X1" s="205"/>
      <c r="Y1" s="292"/>
      <c r="Z1" s="205"/>
      <c r="AA1" s="292"/>
      <c r="AB1" s="205"/>
      <c r="AC1" s="203"/>
      <c r="AD1" s="205"/>
      <c r="AE1" s="203"/>
      <c r="AF1" s="205"/>
      <c r="AG1" s="203"/>
    </row>
    <row r="2" spans="1:51" s="44" customFormat="1" ht="14.25" customHeight="1" x14ac:dyDescent="0.25">
      <c r="A2" s="207" t="s">
        <v>151</v>
      </c>
      <c r="B2" s="170"/>
      <c r="C2" s="170"/>
      <c r="D2" s="170"/>
      <c r="E2" s="207"/>
      <c r="F2" s="207"/>
      <c r="G2" s="207"/>
      <c r="H2" s="207"/>
      <c r="I2" s="207"/>
      <c r="J2" s="207"/>
      <c r="K2" s="208"/>
      <c r="L2" s="208"/>
      <c r="M2" s="208"/>
      <c r="N2" s="208"/>
      <c r="O2" s="208"/>
      <c r="P2" s="208"/>
      <c r="Q2" s="208"/>
      <c r="R2" s="208"/>
      <c r="S2" s="208"/>
      <c r="T2" s="208"/>
      <c r="U2" s="208"/>
      <c r="V2" s="208"/>
      <c r="W2" s="293"/>
      <c r="X2" s="208"/>
      <c r="Y2" s="293"/>
      <c r="Z2" s="208"/>
      <c r="AA2" s="293"/>
      <c r="AB2" s="208"/>
      <c r="AC2" s="170"/>
      <c r="AD2" s="208"/>
      <c r="AE2" s="170"/>
      <c r="AF2" s="208"/>
      <c r="AG2" s="170"/>
    </row>
    <row r="3" spans="1:51" s="46" customFormat="1" ht="3.75" customHeight="1" x14ac:dyDescent="0.25">
      <c r="A3" s="169"/>
      <c r="B3" s="209"/>
      <c r="C3" s="209"/>
      <c r="D3" s="209"/>
      <c r="E3" s="210"/>
      <c r="F3" s="210"/>
      <c r="G3" s="210"/>
      <c r="H3" s="210"/>
      <c r="I3" s="210"/>
      <c r="J3" s="210"/>
      <c r="K3" s="211"/>
      <c r="L3" s="211"/>
      <c r="M3" s="211"/>
      <c r="N3" s="211"/>
      <c r="O3" s="211"/>
      <c r="P3" s="211"/>
      <c r="Q3" s="211"/>
      <c r="R3" s="211"/>
      <c r="S3" s="211"/>
      <c r="T3" s="211"/>
      <c r="U3" s="211"/>
      <c r="V3" s="211"/>
      <c r="W3" s="294"/>
      <c r="X3" s="211"/>
      <c r="Y3" s="294"/>
      <c r="Z3" s="211"/>
      <c r="AA3" s="294"/>
      <c r="AB3" s="211"/>
      <c r="AC3" s="209"/>
      <c r="AD3" s="211"/>
      <c r="AE3" s="209"/>
      <c r="AF3" s="211"/>
      <c r="AG3" s="209"/>
    </row>
    <row r="4" spans="1:51" s="53" customFormat="1" ht="24.75" customHeight="1" x14ac:dyDescent="0.25">
      <c r="A4" s="450" t="s">
        <v>164</v>
      </c>
      <c r="B4" s="450"/>
      <c r="C4" s="450"/>
      <c r="D4" s="450"/>
      <c r="E4" s="443">
        <f>'Planung der Arbeitspakete'!C4</f>
        <v>0</v>
      </c>
      <c r="F4" s="443"/>
      <c r="G4" s="443"/>
      <c r="H4" s="443"/>
      <c r="I4" s="443"/>
      <c r="J4" s="443"/>
      <c r="K4" s="443"/>
      <c r="L4" s="443"/>
      <c r="M4" s="443"/>
      <c r="N4" s="295"/>
      <c r="O4" s="212"/>
      <c r="P4" s="212"/>
      <c r="Q4" s="212"/>
      <c r="R4" s="212"/>
      <c r="S4" s="212"/>
      <c r="T4" s="212"/>
      <c r="U4" s="212"/>
      <c r="V4" s="212"/>
      <c r="W4" s="294"/>
      <c r="X4" s="212"/>
      <c r="Y4" s="294"/>
      <c r="Z4" s="212"/>
      <c r="AA4" s="294"/>
      <c r="AB4" s="212"/>
      <c r="AC4" s="213"/>
      <c r="AD4" s="212"/>
      <c r="AE4" s="213"/>
      <c r="AF4" s="212"/>
      <c r="AG4" s="213"/>
    </row>
    <row r="5" spans="1:51" s="53" customFormat="1" ht="3" customHeight="1" x14ac:dyDescent="0.25">
      <c r="A5" s="209"/>
      <c r="B5" s="178"/>
      <c r="C5" s="178"/>
      <c r="D5" s="178"/>
      <c r="E5" s="214"/>
      <c r="F5" s="214"/>
      <c r="G5" s="214"/>
      <c r="H5" s="214"/>
      <c r="I5" s="214"/>
      <c r="J5" s="214"/>
      <c r="K5" s="214"/>
      <c r="L5" s="212"/>
      <c r="M5" s="212"/>
      <c r="N5" s="212"/>
      <c r="O5" s="212"/>
      <c r="P5" s="212"/>
      <c r="Q5" s="212"/>
      <c r="R5" s="212"/>
      <c r="S5" s="212"/>
      <c r="T5" s="212"/>
      <c r="U5" s="212"/>
      <c r="V5" s="212"/>
      <c r="W5" s="294"/>
      <c r="X5" s="212"/>
      <c r="Y5" s="294"/>
      <c r="Z5" s="212"/>
      <c r="AA5" s="294"/>
      <c r="AB5" s="212"/>
      <c r="AC5" s="213"/>
      <c r="AD5" s="212"/>
      <c r="AE5" s="213"/>
      <c r="AF5" s="212"/>
      <c r="AG5" s="213"/>
    </row>
    <row r="6" spans="1:51" s="54" customFormat="1" ht="18" customHeight="1" x14ac:dyDescent="0.25">
      <c r="A6" s="169" t="s">
        <v>38</v>
      </c>
      <c r="B6" s="170"/>
      <c r="C6" s="170"/>
      <c r="D6" s="170"/>
      <c r="E6" s="215"/>
      <c r="F6" s="215"/>
      <c r="G6" s="215"/>
      <c r="H6" s="215"/>
      <c r="I6" s="215"/>
      <c r="J6" s="215"/>
      <c r="K6" s="212"/>
      <c r="L6" s="212"/>
      <c r="M6" s="212"/>
      <c r="N6" s="212"/>
      <c r="O6" s="212"/>
      <c r="P6" s="212"/>
      <c r="Q6" s="212"/>
      <c r="R6" s="212"/>
      <c r="S6" s="212"/>
      <c r="T6" s="212"/>
      <c r="U6" s="212"/>
      <c r="V6" s="212"/>
      <c r="W6" s="294"/>
      <c r="X6" s="212"/>
      <c r="Y6" s="294"/>
      <c r="Z6" s="212"/>
      <c r="AA6" s="294"/>
      <c r="AB6" s="212"/>
      <c r="AC6" s="216"/>
      <c r="AD6" s="212"/>
      <c r="AE6" s="216"/>
      <c r="AF6" s="212"/>
      <c r="AG6" s="216"/>
      <c r="AH6" s="55" t="s">
        <v>80</v>
      </c>
      <c r="AX6" s="56"/>
    </row>
    <row r="7" spans="1:51" s="54" customFormat="1" ht="3.75" hidden="1" customHeight="1" x14ac:dyDescent="0.25">
      <c r="A7" s="170"/>
      <c r="B7" s="207"/>
      <c r="C7" s="207"/>
      <c r="D7" s="207"/>
      <c r="E7" s="216"/>
      <c r="F7" s="216"/>
      <c r="G7" s="216"/>
      <c r="H7" s="216"/>
      <c r="I7" s="216"/>
      <c r="J7" s="216"/>
      <c r="K7" s="217"/>
      <c r="L7" s="217"/>
      <c r="M7" s="217"/>
      <c r="N7" s="217"/>
      <c r="O7" s="217"/>
      <c r="P7" s="217"/>
      <c r="Q7" s="217"/>
      <c r="R7" s="217"/>
      <c r="S7" s="217"/>
      <c r="T7" s="217"/>
      <c r="U7" s="217"/>
      <c r="V7" s="217"/>
      <c r="W7" s="217"/>
      <c r="X7" s="217"/>
      <c r="Y7" s="218"/>
      <c r="Z7" s="217"/>
      <c r="AA7" s="218"/>
      <c r="AB7" s="217"/>
      <c r="AC7" s="216"/>
      <c r="AD7" s="217"/>
      <c r="AE7" s="216"/>
      <c r="AF7" s="217"/>
      <c r="AG7" s="216"/>
      <c r="AX7" s="56"/>
    </row>
    <row r="8" spans="1:51" s="56" customFormat="1" ht="21" customHeight="1" x14ac:dyDescent="0.2">
      <c r="A8" s="219" t="s">
        <v>168</v>
      </c>
      <c r="B8" s="220"/>
      <c r="C8" s="220"/>
      <c r="D8" s="220"/>
      <c r="E8" s="221"/>
      <c r="F8" s="221"/>
      <c r="G8" s="221"/>
      <c r="H8" s="221"/>
      <c r="I8" s="221"/>
      <c r="J8" s="221"/>
      <c r="K8" s="221"/>
      <c r="L8" s="222"/>
      <c r="M8" s="222"/>
      <c r="N8" s="222"/>
      <c r="O8" s="222"/>
      <c r="P8" s="222"/>
      <c r="Q8" s="222"/>
      <c r="R8" s="222"/>
      <c r="S8" s="222"/>
      <c r="T8" s="222"/>
      <c r="U8" s="222"/>
      <c r="V8" s="222"/>
      <c r="W8" s="222"/>
      <c r="X8" s="222"/>
      <c r="Y8" s="222"/>
      <c r="Z8" s="222"/>
      <c r="AA8" s="222"/>
      <c r="AB8" s="222"/>
      <c r="AC8" s="223"/>
      <c r="AD8" s="222"/>
      <c r="AE8" s="223"/>
      <c r="AF8" s="222"/>
      <c r="AG8" s="223"/>
      <c r="AH8" s="71" t="s">
        <v>81</v>
      </c>
    </row>
    <row r="9" spans="1:51" s="8" customFormat="1" ht="3" customHeight="1" thickBot="1" x14ac:dyDescent="0.25">
      <c r="A9" s="232"/>
      <c r="B9" s="178"/>
      <c r="C9" s="178"/>
      <c r="D9" s="178"/>
      <c r="E9" s="233"/>
      <c r="F9" s="233"/>
      <c r="G9" s="233"/>
      <c r="H9" s="233"/>
      <c r="I9" s="233"/>
      <c r="J9" s="233"/>
      <c r="K9" s="233"/>
      <c r="L9" s="211"/>
      <c r="M9" s="211"/>
      <c r="N9" s="211"/>
      <c r="O9" s="211"/>
      <c r="P9" s="211"/>
      <c r="Q9" s="211"/>
      <c r="R9" s="211"/>
      <c r="S9" s="211"/>
      <c r="T9" s="211"/>
      <c r="U9" s="211"/>
      <c r="V9" s="211"/>
      <c r="W9" s="211"/>
      <c r="X9" s="211"/>
      <c r="Y9" s="211"/>
      <c r="Z9" s="211"/>
      <c r="AA9" s="211"/>
      <c r="AB9" s="211"/>
      <c r="AC9" s="209"/>
      <c r="AD9" s="211"/>
      <c r="AE9" s="209"/>
      <c r="AF9" s="211"/>
      <c r="AG9" s="209"/>
      <c r="AX9" s="56"/>
    </row>
    <row r="10" spans="1:51" s="9" customFormat="1" ht="19.5" customHeight="1" thickTop="1" thickBot="1" x14ac:dyDescent="0.3">
      <c r="A10" s="168" t="s">
        <v>179</v>
      </c>
      <c r="B10" s="234"/>
      <c r="C10" s="234"/>
      <c r="D10" s="234"/>
      <c r="E10" s="302">
        <v>40</v>
      </c>
      <c r="F10" s="234"/>
      <c r="G10" s="234"/>
      <c r="H10" s="234"/>
      <c r="I10" s="234"/>
      <c r="J10" s="234"/>
      <c r="K10" s="234"/>
      <c r="L10" s="234"/>
      <c r="M10" s="234"/>
      <c r="N10" s="234"/>
      <c r="O10" s="234"/>
      <c r="P10" s="235"/>
      <c r="Q10" s="236"/>
      <c r="R10" s="236"/>
      <c r="S10" s="237"/>
      <c r="T10" s="237"/>
      <c r="U10" s="237"/>
      <c r="V10" s="237"/>
      <c r="W10" s="237"/>
      <c r="X10" s="237"/>
      <c r="Y10" s="238"/>
      <c r="Z10" s="237"/>
      <c r="AA10" s="238"/>
      <c r="AB10" s="237"/>
      <c r="AC10" s="238"/>
      <c r="AD10" s="237"/>
      <c r="AE10" s="238"/>
      <c r="AF10" s="237"/>
      <c r="AG10" s="238"/>
      <c r="AX10" s="56"/>
    </row>
    <row r="11" spans="1:51" ht="5.25" customHeight="1" thickTop="1" thickBot="1" x14ac:dyDescent="0.25">
      <c r="A11" s="170"/>
      <c r="B11" s="170"/>
      <c r="C11" s="170"/>
      <c r="D11" s="170"/>
      <c r="E11" s="170"/>
      <c r="F11" s="170"/>
      <c r="G11" s="170"/>
      <c r="H11" s="170"/>
      <c r="I11" s="170"/>
      <c r="J11" s="170"/>
      <c r="K11" s="167"/>
      <c r="L11" s="167"/>
      <c r="M11" s="167"/>
      <c r="N11" s="167"/>
      <c r="O11" s="167"/>
      <c r="P11" s="167"/>
      <c r="Q11" s="167"/>
      <c r="R11" s="167"/>
      <c r="S11" s="167"/>
      <c r="T11" s="167"/>
      <c r="U11" s="167"/>
      <c r="V11" s="167"/>
      <c r="W11" s="167"/>
      <c r="X11" s="167"/>
      <c r="Y11" s="177"/>
      <c r="Z11" s="167"/>
      <c r="AA11" s="177"/>
      <c r="AB11" s="167"/>
      <c r="AC11" s="170"/>
      <c r="AD11" s="167"/>
      <c r="AE11" s="170"/>
      <c r="AF11" s="167"/>
      <c r="AG11" s="170"/>
      <c r="AX11" s="56"/>
    </row>
    <row r="12" spans="1:51" s="10" customFormat="1" ht="58.5" customHeight="1" x14ac:dyDescent="0.2">
      <c r="A12" s="146" t="s">
        <v>172</v>
      </c>
      <c r="B12" s="146" t="s">
        <v>167</v>
      </c>
      <c r="C12" s="146" t="s">
        <v>178</v>
      </c>
      <c r="D12" s="146" t="s">
        <v>111</v>
      </c>
      <c r="E12" s="146" t="s">
        <v>181</v>
      </c>
      <c r="F12" s="146"/>
      <c r="G12" s="146" t="s">
        <v>180</v>
      </c>
      <c r="H12" s="146" t="s">
        <v>173</v>
      </c>
      <c r="I12" s="146" t="s">
        <v>138</v>
      </c>
      <c r="J12" s="147" t="s">
        <v>197</v>
      </c>
      <c r="K12" s="148" t="s">
        <v>188</v>
      </c>
      <c r="L12" s="146" t="s">
        <v>4</v>
      </c>
      <c r="M12" s="149" t="s">
        <v>113</v>
      </c>
      <c r="N12" s="155" t="s">
        <v>182</v>
      </c>
      <c r="O12" s="150" t="s">
        <v>174</v>
      </c>
      <c r="P12" s="148" t="s">
        <v>171</v>
      </c>
      <c r="Q12" s="146" t="s">
        <v>175</v>
      </c>
      <c r="R12" s="146" t="s">
        <v>122</v>
      </c>
      <c r="S12" s="146" t="s">
        <v>4</v>
      </c>
      <c r="T12" s="155" t="s">
        <v>183</v>
      </c>
      <c r="U12" s="146" t="s">
        <v>92</v>
      </c>
      <c r="V12" s="155" t="s">
        <v>184</v>
      </c>
      <c r="W12" s="146" t="s">
        <v>16</v>
      </c>
      <c r="X12" s="155" t="s">
        <v>185</v>
      </c>
      <c r="Y12" s="146" t="s">
        <v>176</v>
      </c>
      <c r="Z12" s="155" t="s">
        <v>186</v>
      </c>
      <c r="AA12" s="146" t="s">
        <v>177</v>
      </c>
      <c r="AB12" s="155" t="s">
        <v>189</v>
      </c>
      <c r="AC12" s="151" t="s">
        <v>94</v>
      </c>
      <c r="AD12" s="155" t="s">
        <v>190</v>
      </c>
      <c r="AE12" s="151" t="s">
        <v>95</v>
      </c>
      <c r="AF12" s="155" t="s">
        <v>191</v>
      </c>
      <c r="AG12" s="151" t="s">
        <v>96</v>
      </c>
      <c r="AH12" s="152" t="s">
        <v>83</v>
      </c>
      <c r="AI12" s="153">
        <f>'Aufteilung PM auf AP'!E11</f>
        <v>1</v>
      </c>
      <c r="AJ12" s="153" t="str">
        <f>'Aufteilung PM auf AP'!F11</f>
        <v/>
      </c>
      <c r="AK12" s="153" t="str">
        <f>'Aufteilung PM auf AP'!G11</f>
        <v/>
      </c>
      <c r="AL12" s="153" t="str">
        <f>'Aufteilung PM auf AP'!H11</f>
        <v/>
      </c>
      <c r="AM12" s="153" t="str">
        <f>'Aufteilung PM auf AP'!I11</f>
        <v/>
      </c>
      <c r="AN12" s="153" t="str">
        <f>'Aufteilung PM auf AP'!J11</f>
        <v/>
      </c>
      <c r="AO12" s="153" t="str">
        <f>'Aufteilung PM auf AP'!K11</f>
        <v/>
      </c>
      <c r="AP12" s="153" t="str">
        <f>'Aufteilung PM auf AP'!L11</f>
        <v/>
      </c>
      <c r="AQ12" s="153" t="str">
        <f>'Aufteilung PM auf AP'!M11</f>
        <v/>
      </c>
      <c r="AR12" s="153" t="str">
        <f>'Aufteilung PM auf AP'!N11</f>
        <v/>
      </c>
      <c r="AS12" s="153" t="str">
        <f>'Aufteilung PM auf AP'!O11</f>
        <v/>
      </c>
      <c r="AT12" s="153" t="str">
        <f>'Aufteilung PM auf AP'!P11</f>
        <v/>
      </c>
      <c r="AU12" s="153" t="str">
        <f>'Aufteilung PM auf AP'!Q11</f>
        <v/>
      </c>
      <c r="AV12" s="153" t="str">
        <f>'Aufteilung PM auf AP'!R11</f>
        <v/>
      </c>
      <c r="AW12" s="153" t="str">
        <f>'Aufteilung PM auf AP'!S11</f>
        <v/>
      </c>
      <c r="AX12" s="56"/>
      <c r="AY12" s="115"/>
    </row>
    <row r="13" spans="1:51" s="20" customFormat="1" ht="20.100000000000001" customHeight="1" x14ac:dyDescent="0.25">
      <c r="A13" s="23" t="str">
        <f>'Aufteilung PM auf AP'!A13</f>
        <v/>
      </c>
      <c r="B13" s="25">
        <f>'Aufteilung PM auf AP'!C13</f>
        <v>0</v>
      </c>
      <c r="C13" s="140"/>
      <c r="D13" s="140"/>
      <c r="E13" s="141"/>
      <c r="F13" s="296"/>
      <c r="G13" s="104"/>
      <c r="H13" s="104"/>
      <c r="I13" s="154" t="str">
        <f>IF(OR(H13="",G13=""),"",H13/G13)</f>
        <v/>
      </c>
      <c r="J13" s="116"/>
      <c r="K13" s="138">
        <f>IF(J13="Nein","-",ROUND(G13*0.15,2))</f>
        <v>0</v>
      </c>
      <c r="L13" s="23" t="s">
        <v>3</v>
      </c>
      <c r="M13" s="142">
        <f>IF(J13="Ja",G13+K13,IF(J13="Nein",G13,0))</f>
        <v>0</v>
      </c>
      <c r="N13" s="161">
        <f>IF(J13="nein",O13,ROUND(O13/1.15,2))</f>
        <v>0</v>
      </c>
      <c r="O13" s="144">
        <f t="shared" ref="O13:O42" si="0">IF($E$10="","",IF(M13&lt;(E13/$E$10)*8333.33,M13,ROUND((E13/$E$10)*8333.33,2)))</f>
        <v>0</v>
      </c>
      <c r="P13" s="143">
        <f>'Aufteilung PM auf AP'!U13</f>
        <v>0</v>
      </c>
      <c r="Q13" s="63">
        <f>'Aufteilung PM auf AP'!V13</f>
        <v>0</v>
      </c>
      <c r="R13" s="66">
        <f>'Aufteilung PM auf AP'!W13</f>
        <v>0</v>
      </c>
      <c r="S13" s="23" t="s">
        <v>3</v>
      </c>
      <c r="T13" s="161">
        <f>ROUND(N13*P13,2)</f>
        <v>0</v>
      </c>
      <c r="U13" s="24">
        <f>ROUND(O13*P13,2)</f>
        <v>0</v>
      </c>
      <c r="V13" s="161">
        <f>ROUND(N13*Q13,2)</f>
        <v>0</v>
      </c>
      <c r="W13" s="24">
        <f>ROUND(O13*Q13,2)</f>
        <v>0</v>
      </c>
      <c r="X13" s="161">
        <f>T13+V13</f>
        <v>0</v>
      </c>
      <c r="Y13" s="107">
        <f t="shared" ref="Y13:Y42" si="1">SUM(W13+U13)</f>
        <v>0</v>
      </c>
      <c r="Z13" s="161">
        <f>ROUND(N13*R13,2)</f>
        <v>0</v>
      </c>
      <c r="AA13" s="24">
        <f>ROUND(O13*R13,2)</f>
        <v>0</v>
      </c>
      <c r="AB13" s="161">
        <f>IF($J13="nein",AC13,ROUND(AC13/1.15,2))</f>
        <v>0</v>
      </c>
      <c r="AC13" s="139">
        <f>IF($E$10="","",IF(M13&gt;(E13/$E$10)*8333.33,(M13*P13)-U13,0))</f>
        <v>0</v>
      </c>
      <c r="AD13" s="161">
        <f>IF($J13="nein",AE13,ROUND(AE13/1.15,2))</f>
        <v>0</v>
      </c>
      <c r="AE13" s="139">
        <f>IF($E$10="","",IF(M13&gt;(E13/$E$10)*8333.33,(M13*Q13)-W13,0))</f>
        <v>0</v>
      </c>
      <c r="AF13" s="161">
        <f>IF($J13="nein",AG13,ROUND(AG13/1.15,2))</f>
        <v>0</v>
      </c>
      <c r="AG13" s="139">
        <f>IF($E$10="","",IF(M13&gt;(E13/$E$10)*8333.33,(M13*R13)-AA13,0))</f>
        <v>0</v>
      </c>
      <c r="AH13" s="75">
        <f t="shared" ref="AH13:AH42" si="2">O13</f>
        <v>0</v>
      </c>
      <c r="AI13" s="77">
        <f>$AH13*'Aufteilung PM auf AP'!E13</f>
        <v>0</v>
      </c>
      <c r="AJ13" s="77">
        <f>$AH13*'Aufteilung PM auf AP'!F13</f>
        <v>0</v>
      </c>
      <c r="AK13" s="77">
        <f>$AH13*'Aufteilung PM auf AP'!G13</f>
        <v>0</v>
      </c>
      <c r="AL13" s="77">
        <f>$AH13*'Aufteilung PM auf AP'!H13</f>
        <v>0</v>
      </c>
      <c r="AM13" s="77">
        <f>$AH13*'Aufteilung PM auf AP'!I13</f>
        <v>0</v>
      </c>
      <c r="AN13" s="77">
        <f>$AH13*'Aufteilung PM auf AP'!J13</f>
        <v>0</v>
      </c>
      <c r="AO13" s="77">
        <f>$AH13*'Aufteilung PM auf AP'!K13</f>
        <v>0</v>
      </c>
      <c r="AP13" s="77">
        <f>$AH13*'Aufteilung PM auf AP'!L13</f>
        <v>0</v>
      </c>
      <c r="AQ13" s="77">
        <f>$AH13*'Aufteilung PM auf AP'!M13</f>
        <v>0</v>
      </c>
      <c r="AR13" s="77">
        <f>$AH13*'Aufteilung PM auf AP'!N13</f>
        <v>0</v>
      </c>
      <c r="AS13" s="77">
        <f>$AH13*'Aufteilung PM auf AP'!O13</f>
        <v>0</v>
      </c>
      <c r="AT13" s="77">
        <f>$AH13*'Aufteilung PM auf AP'!P13</f>
        <v>0</v>
      </c>
      <c r="AU13" s="77">
        <f>$AH13*'Aufteilung PM auf AP'!Q13</f>
        <v>0</v>
      </c>
      <c r="AV13" s="77">
        <f>$AH13*'Aufteilung PM auf AP'!R13</f>
        <v>0</v>
      </c>
      <c r="AW13" s="77">
        <f>$AH13*'Aufteilung PM auf AP'!S13</f>
        <v>0</v>
      </c>
    </row>
    <row r="14" spans="1:51" s="20" customFormat="1" ht="20.100000000000001" customHeight="1" x14ac:dyDescent="0.25">
      <c r="A14" s="23" t="str">
        <f>'Aufteilung PM auf AP'!A14</f>
        <v/>
      </c>
      <c r="B14" s="25">
        <f>'Aufteilung PM auf AP'!C14</f>
        <v>0</v>
      </c>
      <c r="C14" s="140"/>
      <c r="D14" s="140"/>
      <c r="E14" s="141"/>
      <c r="F14" s="296"/>
      <c r="G14" s="104"/>
      <c r="H14" s="104"/>
      <c r="I14" s="154" t="str">
        <f>IF(OR(H14="",G14=""),"",H14/G14)</f>
        <v/>
      </c>
      <c r="J14" s="116"/>
      <c r="K14" s="138">
        <f t="shared" ref="K14:K42" si="3">IF(J14="Nein","-",ROUND(G14*0.15,2))</f>
        <v>0</v>
      </c>
      <c r="L14" s="23" t="s">
        <v>3</v>
      </c>
      <c r="M14" s="142">
        <f t="shared" ref="M14:M42" si="4">IF(J14="Ja",G14+K14,IF(J14="Nein",G14,0))</f>
        <v>0</v>
      </c>
      <c r="N14" s="161">
        <f t="shared" ref="N14:N42" si="5">IF(J14="nein",O14,ROUND(O14/1.15,2))</f>
        <v>0</v>
      </c>
      <c r="O14" s="144">
        <f t="shared" si="0"/>
        <v>0</v>
      </c>
      <c r="P14" s="143">
        <f>'Aufteilung PM auf AP'!U14</f>
        <v>0</v>
      </c>
      <c r="Q14" s="63">
        <f>'Aufteilung PM auf AP'!V14</f>
        <v>0</v>
      </c>
      <c r="R14" s="66">
        <f>'Aufteilung PM auf AP'!W14</f>
        <v>0</v>
      </c>
      <c r="S14" s="23" t="s">
        <v>3</v>
      </c>
      <c r="T14" s="161">
        <f t="shared" ref="T14:T42" si="6">ROUND(N14*P14,2)</f>
        <v>0</v>
      </c>
      <c r="U14" s="24">
        <f t="shared" ref="U14:U42" si="7">ROUND(O14*P14,2)</f>
        <v>0</v>
      </c>
      <c r="V14" s="161">
        <f t="shared" ref="V14:V42" si="8">ROUND(N14*Q14,2)</f>
        <v>0</v>
      </c>
      <c r="W14" s="24">
        <f t="shared" ref="W14:W42" si="9">ROUND(O14*Q14,2)</f>
        <v>0</v>
      </c>
      <c r="X14" s="161">
        <f t="shared" ref="X14:X42" si="10">T14+V14</f>
        <v>0</v>
      </c>
      <c r="Y14" s="107">
        <f t="shared" si="1"/>
        <v>0</v>
      </c>
      <c r="Z14" s="161">
        <f t="shared" ref="Z14:Z42" si="11">ROUND(N14*R14,2)</f>
        <v>0</v>
      </c>
      <c r="AA14" s="24">
        <f t="shared" ref="AA14:AA42" si="12">ROUND(O14*R14,2)</f>
        <v>0</v>
      </c>
      <c r="AB14" s="161">
        <f t="shared" ref="AB14:AB42" si="13">IF($J14="nein",AC14,ROUND(AC14/1.15,2))</f>
        <v>0</v>
      </c>
      <c r="AC14" s="139">
        <f t="shared" ref="AC14:AC42" si="14">IF($E$10="","",IF(M14&gt;(E14/$E$10)*8333.33,(M14*P14)-U14,0))</f>
        <v>0</v>
      </c>
      <c r="AD14" s="161">
        <f t="shared" ref="AD14:AD42" si="15">IF($J14="nein",AE14,ROUND(AE14/1.15,2))</f>
        <v>0</v>
      </c>
      <c r="AE14" s="139">
        <f t="shared" ref="AE14:AE42" si="16">IF($E$10="","",IF(M14&gt;(E14/$E$10)*8333.33,(M14*Q14)-W14,0))</f>
        <v>0</v>
      </c>
      <c r="AF14" s="161">
        <f t="shared" ref="AF14:AF42" si="17">IF($J14="nein",AG14,ROUND(AG14/1.15,2))</f>
        <v>0</v>
      </c>
      <c r="AG14" s="139">
        <f t="shared" ref="AG14:AG42" si="18">IF($E$10="","",IF(M14&gt;(E14/$E$10)*8333.33,(M14*R14)-AA14,0))</f>
        <v>0</v>
      </c>
      <c r="AH14" s="75">
        <f t="shared" si="2"/>
        <v>0</v>
      </c>
      <c r="AI14" s="77">
        <f>$AH14*'Aufteilung PM auf AP'!E14</f>
        <v>0</v>
      </c>
      <c r="AJ14" s="77">
        <f>$AH14*'Aufteilung PM auf AP'!F14</f>
        <v>0</v>
      </c>
      <c r="AK14" s="77">
        <f>$AH14*'Aufteilung PM auf AP'!G14</f>
        <v>0</v>
      </c>
      <c r="AL14" s="77">
        <f>$AH14*'Aufteilung PM auf AP'!H14</f>
        <v>0</v>
      </c>
      <c r="AM14" s="77">
        <f>$AH14*'Aufteilung PM auf AP'!I14</f>
        <v>0</v>
      </c>
      <c r="AN14" s="77">
        <f>$AH14*'Aufteilung PM auf AP'!J14</f>
        <v>0</v>
      </c>
      <c r="AO14" s="77">
        <f>$AH14*'Aufteilung PM auf AP'!K14</f>
        <v>0</v>
      </c>
      <c r="AP14" s="77">
        <f>$AH14*'Aufteilung PM auf AP'!L14</f>
        <v>0</v>
      </c>
      <c r="AQ14" s="77">
        <f>$AH14*'Aufteilung PM auf AP'!M14</f>
        <v>0</v>
      </c>
      <c r="AR14" s="77">
        <f>$AH14*'Aufteilung PM auf AP'!N14</f>
        <v>0</v>
      </c>
      <c r="AS14" s="77">
        <f>$AH14*'Aufteilung PM auf AP'!O14</f>
        <v>0</v>
      </c>
      <c r="AT14" s="77">
        <f>$AH14*'Aufteilung PM auf AP'!P14</f>
        <v>0</v>
      </c>
      <c r="AU14" s="77">
        <f>$AH14*'Aufteilung PM auf AP'!Q14</f>
        <v>0</v>
      </c>
      <c r="AV14" s="77">
        <f>$AH14*'Aufteilung PM auf AP'!R14</f>
        <v>0</v>
      </c>
      <c r="AW14" s="77">
        <f>$AH14*'Aufteilung PM auf AP'!S14</f>
        <v>0</v>
      </c>
    </row>
    <row r="15" spans="1:51" s="20" customFormat="1" ht="20.100000000000001" customHeight="1" x14ac:dyDescent="0.25">
      <c r="A15" s="23" t="str">
        <f>'Aufteilung PM auf AP'!A15</f>
        <v/>
      </c>
      <c r="B15" s="25">
        <f>'Aufteilung PM auf AP'!C15</f>
        <v>0</v>
      </c>
      <c r="C15" s="140"/>
      <c r="D15" s="140"/>
      <c r="E15" s="141"/>
      <c r="F15" s="296"/>
      <c r="G15" s="104"/>
      <c r="H15" s="104"/>
      <c r="I15" s="154" t="str">
        <f t="shared" ref="I15:I42" si="19">IF(OR(H15="",G15=""),"",H15/G15)</f>
        <v/>
      </c>
      <c r="J15" s="116"/>
      <c r="K15" s="138">
        <f t="shared" si="3"/>
        <v>0</v>
      </c>
      <c r="L15" s="23" t="s">
        <v>3</v>
      </c>
      <c r="M15" s="142">
        <f t="shared" si="4"/>
        <v>0</v>
      </c>
      <c r="N15" s="161">
        <f t="shared" si="5"/>
        <v>0</v>
      </c>
      <c r="O15" s="144">
        <f t="shared" si="0"/>
        <v>0</v>
      </c>
      <c r="P15" s="143">
        <f>'Aufteilung PM auf AP'!U15</f>
        <v>0</v>
      </c>
      <c r="Q15" s="63">
        <f>'Aufteilung PM auf AP'!V15</f>
        <v>0</v>
      </c>
      <c r="R15" s="66">
        <f>'Aufteilung PM auf AP'!W15</f>
        <v>0</v>
      </c>
      <c r="S15" s="23" t="s">
        <v>3</v>
      </c>
      <c r="T15" s="161">
        <f t="shared" si="6"/>
        <v>0</v>
      </c>
      <c r="U15" s="24">
        <f t="shared" si="7"/>
        <v>0</v>
      </c>
      <c r="V15" s="161">
        <f t="shared" si="8"/>
        <v>0</v>
      </c>
      <c r="W15" s="24">
        <f t="shared" si="9"/>
        <v>0</v>
      </c>
      <c r="X15" s="161">
        <f t="shared" si="10"/>
        <v>0</v>
      </c>
      <c r="Y15" s="107">
        <f t="shared" si="1"/>
        <v>0</v>
      </c>
      <c r="Z15" s="161">
        <f t="shared" si="11"/>
        <v>0</v>
      </c>
      <c r="AA15" s="24">
        <f t="shared" si="12"/>
        <v>0</v>
      </c>
      <c r="AB15" s="161">
        <f t="shared" si="13"/>
        <v>0</v>
      </c>
      <c r="AC15" s="139">
        <f t="shared" si="14"/>
        <v>0</v>
      </c>
      <c r="AD15" s="161">
        <f t="shared" si="15"/>
        <v>0</v>
      </c>
      <c r="AE15" s="139">
        <f t="shared" si="16"/>
        <v>0</v>
      </c>
      <c r="AF15" s="161">
        <f t="shared" si="17"/>
        <v>0</v>
      </c>
      <c r="AG15" s="139">
        <f t="shared" si="18"/>
        <v>0</v>
      </c>
      <c r="AH15" s="75">
        <f t="shared" si="2"/>
        <v>0</v>
      </c>
      <c r="AI15" s="77">
        <f>$AH15*'Aufteilung PM auf AP'!E15</f>
        <v>0</v>
      </c>
      <c r="AJ15" s="77">
        <f>$AH15*'Aufteilung PM auf AP'!F15</f>
        <v>0</v>
      </c>
      <c r="AK15" s="77">
        <f>$AH15*'Aufteilung PM auf AP'!G15</f>
        <v>0</v>
      </c>
      <c r="AL15" s="77">
        <f>$AH15*'Aufteilung PM auf AP'!H15</f>
        <v>0</v>
      </c>
      <c r="AM15" s="77">
        <f>$AH15*'Aufteilung PM auf AP'!I15</f>
        <v>0</v>
      </c>
      <c r="AN15" s="77">
        <f>$AH15*'Aufteilung PM auf AP'!J15</f>
        <v>0</v>
      </c>
      <c r="AO15" s="77">
        <f>$AH15*'Aufteilung PM auf AP'!K15</f>
        <v>0</v>
      </c>
      <c r="AP15" s="77">
        <f>$AH15*'Aufteilung PM auf AP'!L15</f>
        <v>0</v>
      </c>
      <c r="AQ15" s="77">
        <f>$AH15*'Aufteilung PM auf AP'!M15</f>
        <v>0</v>
      </c>
      <c r="AR15" s="77">
        <f>$AH15*'Aufteilung PM auf AP'!N15</f>
        <v>0</v>
      </c>
      <c r="AS15" s="77">
        <f>$AH15*'Aufteilung PM auf AP'!O15</f>
        <v>0</v>
      </c>
      <c r="AT15" s="77">
        <f>$AH15*'Aufteilung PM auf AP'!P15</f>
        <v>0</v>
      </c>
      <c r="AU15" s="77">
        <f>$AH15*'Aufteilung PM auf AP'!Q15</f>
        <v>0</v>
      </c>
      <c r="AV15" s="77">
        <f>$AH15*'Aufteilung PM auf AP'!R15</f>
        <v>0</v>
      </c>
      <c r="AW15" s="77">
        <f>$AH15*'Aufteilung PM auf AP'!S15</f>
        <v>0</v>
      </c>
    </row>
    <row r="16" spans="1:51" s="20" customFormat="1" ht="20.100000000000001" customHeight="1" x14ac:dyDescent="0.25">
      <c r="A16" s="23" t="str">
        <f>'Aufteilung PM auf AP'!A16</f>
        <v/>
      </c>
      <c r="B16" s="25">
        <f>'Aufteilung PM auf AP'!C16</f>
        <v>0</v>
      </c>
      <c r="C16" s="140"/>
      <c r="D16" s="140"/>
      <c r="E16" s="141"/>
      <c r="F16" s="296"/>
      <c r="G16" s="104"/>
      <c r="H16" s="104"/>
      <c r="I16" s="154" t="str">
        <f t="shared" si="19"/>
        <v/>
      </c>
      <c r="J16" s="116"/>
      <c r="K16" s="138">
        <f t="shared" si="3"/>
        <v>0</v>
      </c>
      <c r="L16" s="23" t="s">
        <v>3</v>
      </c>
      <c r="M16" s="142">
        <f t="shared" si="4"/>
        <v>0</v>
      </c>
      <c r="N16" s="161">
        <f t="shared" si="5"/>
        <v>0</v>
      </c>
      <c r="O16" s="144">
        <f t="shared" si="0"/>
        <v>0</v>
      </c>
      <c r="P16" s="143">
        <f>'Aufteilung PM auf AP'!U16</f>
        <v>0</v>
      </c>
      <c r="Q16" s="63">
        <f>'Aufteilung PM auf AP'!V16</f>
        <v>0</v>
      </c>
      <c r="R16" s="66">
        <f>'Aufteilung PM auf AP'!W16</f>
        <v>0</v>
      </c>
      <c r="S16" s="23" t="s">
        <v>3</v>
      </c>
      <c r="T16" s="161">
        <f t="shared" si="6"/>
        <v>0</v>
      </c>
      <c r="U16" s="24">
        <f t="shared" si="7"/>
        <v>0</v>
      </c>
      <c r="V16" s="161">
        <f t="shared" si="8"/>
        <v>0</v>
      </c>
      <c r="W16" s="24">
        <f t="shared" si="9"/>
        <v>0</v>
      </c>
      <c r="X16" s="161">
        <f t="shared" si="10"/>
        <v>0</v>
      </c>
      <c r="Y16" s="107">
        <f t="shared" si="1"/>
        <v>0</v>
      </c>
      <c r="Z16" s="161">
        <f t="shared" si="11"/>
        <v>0</v>
      </c>
      <c r="AA16" s="24">
        <f t="shared" si="12"/>
        <v>0</v>
      </c>
      <c r="AB16" s="161">
        <f t="shared" si="13"/>
        <v>0</v>
      </c>
      <c r="AC16" s="139">
        <f t="shared" si="14"/>
        <v>0</v>
      </c>
      <c r="AD16" s="161">
        <f t="shared" si="15"/>
        <v>0</v>
      </c>
      <c r="AE16" s="139">
        <f t="shared" si="16"/>
        <v>0</v>
      </c>
      <c r="AF16" s="161">
        <f t="shared" si="17"/>
        <v>0</v>
      </c>
      <c r="AG16" s="139">
        <f t="shared" si="18"/>
        <v>0</v>
      </c>
      <c r="AH16" s="75">
        <f t="shared" si="2"/>
        <v>0</v>
      </c>
      <c r="AI16" s="77">
        <f>$AH16*'Aufteilung PM auf AP'!E16</f>
        <v>0</v>
      </c>
      <c r="AJ16" s="77">
        <f>$AH16*'Aufteilung PM auf AP'!F16</f>
        <v>0</v>
      </c>
      <c r="AK16" s="77">
        <f>$AH16*'Aufteilung PM auf AP'!G16</f>
        <v>0</v>
      </c>
      <c r="AL16" s="77">
        <f>$AH16*'Aufteilung PM auf AP'!H16</f>
        <v>0</v>
      </c>
      <c r="AM16" s="77">
        <f>$AH16*'Aufteilung PM auf AP'!I16</f>
        <v>0</v>
      </c>
      <c r="AN16" s="77">
        <f>$AH16*'Aufteilung PM auf AP'!J16</f>
        <v>0</v>
      </c>
      <c r="AO16" s="77">
        <f>$AH16*'Aufteilung PM auf AP'!K16</f>
        <v>0</v>
      </c>
      <c r="AP16" s="77">
        <f>$AH16*'Aufteilung PM auf AP'!L16</f>
        <v>0</v>
      </c>
      <c r="AQ16" s="77">
        <f>$AH16*'Aufteilung PM auf AP'!M16</f>
        <v>0</v>
      </c>
      <c r="AR16" s="77">
        <f>$AH16*'Aufteilung PM auf AP'!N16</f>
        <v>0</v>
      </c>
      <c r="AS16" s="77">
        <f>$AH16*'Aufteilung PM auf AP'!O16</f>
        <v>0</v>
      </c>
      <c r="AT16" s="77">
        <f>$AH16*'Aufteilung PM auf AP'!P16</f>
        <v>0</v>
      </c>
      <c r="AU16" s="77">
        <f>$AH16*'Aufteilung PM auf AP'!Q16</f>
        <v>0</v>
      </c>
      <c r="AV16" s="77">
        <f>$AH16*'Aufteilung PM auf AP'!R16</f>
        <v>0</v>
      </c>
      <c r="AW16" s="77">
        <f>$AH16*'Aufteilung PM auf AP'!S16</f>
        <v>0</v>
      </c>
    </row>
    <row r="17" spans="1:49" s="20" customFormat="1" ht="20.100000000000001" customHeight="1" x14ac:dyDescent="0.25">
      <c r="A17" s="23" t="str">
        <f>'Aufteilung PM auf AP'!A17</f>
        <v/>
      </c>
      <c r="B17" s="25">
        <f>'Aufteilung PM auf AP'!C17</f>
        <v>0</v>
      </c>
      <c r="C17" s="140"/>
      <c r="D17" s="140"/>
      <c r="E17" s="141"/>
      <c r="F17" s="296"/>
      <c r="G17" s="104"/>
      <c r="H17" s="104"/>
      <c r="I17" s="154" t="str">
        <f t="shared" si="19"/>
        <v/>
      </c>
      <c r="J17" s="116"/>
      <c r="K17" s="138">
        <f t="shared" si="3"/>
        <v>0</v>
      </c>
      <c r="L17" s="23" t="s">
        <v>3</v>
      </c>
      <c r="M17" s="142">
        <f t="shared" si="4"/>
        <v>0</v>
      </c>
      <c r="N17" s="161">
        <f t="shared" si="5"/>
        <v>0</v>
      </c>
      <c r="O17" s="144">
        <f t="shared" si="0"/>
        <v>0</v>
      </c>
      <c r="P17" s="143">
        <f>'Aufteilung PM auf AP'!U17</f>
        <v>0</v>
      </c>
      <c r="Q17" s="63">
        <f>'Aufteilung PM auf AP'!V17</f>
        <v>0</v>
      </c>
      <c r="R17" s="66">
        <f>'Aufteilung PM auf AP'!W17</f>
        <v>0</v>
      </c>
      <c r="S17" s="23" t="s">
        <v>3</v>
      </c>
      <c r="T17" s="161">
        <f t="shared" si="6"/>
        <v>0</v>
      </c>
      <c r="U17" s="24">
        <f t="shared" si="7"/>
        <v>0</v>
      </c>
      <c r="V17" s="161">
        <f t="shared" si="8"/>
        <v>0</v>
      </c>
      <c r="W17" s="24">
        <f t="shared" si="9"/>
        <v>0</v>
      </c>
      <c r="X17" s="161">
        <f t="shared" si="10"/>
        <v>0</v>
      </c>
      <c r="Y17" s="107">
        <f t="shared" si="1"/>
        <v>0</v>
      </c>
      <c r="Z17" s="161">
        <f t="shared" si="11"/>
        <v>0</v>
      </c>
      <c r="AA17" s="24">
        <f t="shared" si="12"/>
        <v>0</v>
      </c>
      <c r="AB17" s="161">
        <f t="shared" si="13"/>
        <v>0</v>
      </c>
      <c r="AC17" s="139">
        <f t="shared" si="14"/>
        <v>0</v>
      </c>
      <c r="AD17" s="161">
        <f t="shared" si="15"/>
        <v>0</v>
      </c>
      <c r="AE17" s="139">
        <f t="shared" si="16"/>
        <v>0</v>
      </c>
      <c r="AF17" s="161">
        <f t="shared" si="17"/>
        <v>0</v>
      </c>
      <c r="AG17" s="139">
        <f t="shared" si="18"/>
        <v>0</v>
      </c>
      <c r="AH17" s="75">
        <f t="shared" si="2"/>
        <v>0</v>
      </c>
      <c r="AI17" s="77">
        <f>$AH17*'Aufteilung PM auf AP'!E17</f>
        <v>0</v>
      </c>
      <c r="AJ17" s="77">
        <f>$AH17*'Aufteilung PM auf AP'!F17</f>
        <v>0</v>
      </c>
      <c r="AK17" s="77">
        <f>$AH17*'Aufteilung PM auf AP'!G17</f>
        <v>0</v>
      </c>
      <c r="AL17" s="77">
        <f>$AH17*'Aufteilung PM auf AP'!H17</f>
        <v>0</v>
      </c>
      <c r="AM17" s="77">
        <f>$AH17*'Aufteilung PM auf AP'!I17</f>
        <v>0</v>
      </c>
      <c r="AN17" s="77">
        <f>$AH17*'Aufteilung PM auf AP'!J17</f>
        <v>0</v>
      </c>
      <c r="AO17" s="77">
        <f>$AH17*'Aufteilung PM auf AP'!K17</f>
        <v>0</v>
      </c>
      <c r="AP17" s="77">
        <f>$AH17*'Aufteilung PM auf AP'!L17</f>
        <v>0</v>
      </c>
      <c r="AQ17" s="77">
        <f>$AH17*'Aufteilung PM auf AP'!M17</f>
        <v>0</v>
      </c>
      <c r="AR17" s="77">
        <f>$AH17*'Aufteilung PM auf AP'!N17</f>
        <v>0</v>
      </c>
      <c r="AS17" s="77">
        <f>$AH17*'Aufteilung PM auf AP'!O17</f>
        <v>0</v>
      </c>
      <c r="AT17" s="77">
        <f>$AH17*'Aufteilung PM auf AP'!P17</f>
        <v>0</v>
      </c>
      <c r="AU17" s="77">
        <f>$AH17*'Aufteilung PM auf AP'!Q17</f>
        <v>0</v>
      </c>
      <c r="AV17" s="77">
        <f>$AH17*'Aufteilung PM auf AP'!R17</f>
        <v>0</v>
      </c>
      <c r="AW17" s="77">
        <f>$AH17*'Aufteilung PM auf AP'!S17</f>
        <v>0</v>
      </c>
    </row>
    <row r="18" spans="1:49" s="20" customFormat="1" ht="20.100000000000001" customHeight="1" x14ac:dyDescent="0.25">
      <c r="A18" s="23" t="str">
        <f>'Aufteilung PM auf AP'!A18</f>
        <v/>
      </c>
      <c r="B18" s="25">
        <f>'Aufteilung PM auf AP'!C18</f>
        <v>0</v>
      </c>
      <c r="C18" s="140"/>
      <c r="D18" s="140"/>
      <c r="E18" s="141"/>
      <c r="F18" s="296"/>
      <c r="G18" s="104"/>
      <c r="H18" s="104"/>
      <c r="I18" s="154" t="str">
        <f t="shared" si="19"/>
        <v/>
      </c>
      <c r="J18" s="116"/>
      <c r="K18" s="138">
        <f t="shared" si="3"/>
        <v>0</v>
      </c>
      <c r="L18" s="23" t="s">
        <v>3</v>
      </c>
      <c r="M18" s="142">
        <f t="shared" si="4"/>
        <v>0</v>
      </c>
      <c r="N18" s="161">
        <f t="shared" si="5"/>
        <v>0</v>
      </c>
      <c r="O18" s="144">
        <f t="shared" si="0"/>
        <v>0</v>
      </c>
      <c r="P18" s="143">
        <f>'Aufteilung PM auf AP'!U18</f>
        <v>0</v>
      </c>
      <c r="Q18" s="63">
        <f>'Aufteilung PM auf AP'!V18</f>
        <v>0</v>
      </c>
      <c r="R18" s="66">
        <f>'Aufteilung PM auf AP'!W18</f>
        <v>0</v>
      </c>
      <c r="S18" s="23" t="s">
        <v>3</v>
      </c>
      <c r="T18" s="161">
        <f t="shared" si="6"/>
        <v>0</v>
      </c>
      <c r="U18" s="24">
        <f t="shared" si="7"/>
        <v>0</v>
      </c>
      <c r="V18" s="161">
        <f t="shared" si="8"/>
        <v>0</v>
      </c>
      <c r="W18" s="24">
        <f t="shared" si="9"/>
        <v>0</v>
      </c>
      <c r="X18" s="161">
        <f t="shared" si="10"/>
        <v>0</v>
      </c>
      <c r="Y18" s="107">
        <f t="shared" si="1"/>
        <v>0</v>
      </c>
      <c r="Z18" s="161">
        <f t="shared" si="11"/>
        <v>0</v>
      </c>
      <c r="AA18" s="24">
        <f t="shared" si="12"/>
        <v>0</v>
      </c>
      <c r="AB18" s="161">
        <f t="shared" si="13"/>
        <v>0</v>
      </c>
      <c r="AC18" s="139">
        <f t="shared" si="14"/>
        <v>0</v>
      </c>
      <c r="AD18" s="161">
        <f t="shared" si="15"/>
        <v>0</v>
      </c>
      <c r="AE18" s="139">
        <f t="shared" si="16"/>
        <v>0</v>
      </c>
      <c r="AF18" s="161">
        <f t="shared" si="17"/>
        <v>0</v>
      </c>
      <c r="AG18" s="139">
        <f t="shared" si="18"/>
        <v>0</v>
      </c>
      <c r="AH18" s="75">
        <f t="shared" si="2"/>
        <v>0</v>
      </c>
      <c r="AI18" s="77">
        <f>$AH18*'Aufteilung PM auf AP'!E18</f>
        <v>0</v>
      </c>
      <c r="AJ18" s="77">
        <f>$AH18*'Aufteilung PM auf AP'!F18</f>
        <v>0</v>
      </c>
      <c r="AK18" s="77">
        <f>$AH18*'Aufteilung PM auf AP'!G18</f>
        <v>0</v>
      </c>
      <c r="AL18" s="77">
        <f>$AH18*'Aufteilung PM auf AP'!H18</f>
        <v>0</v>
      </c>
      <c r="AM18" s="77">
        <f>$AH18*'Aufteilung PM auf AP'!I18</f>
        <v>0</v>
      </c>
      <c r="AN18" s="77">
        <f>$AH18*'Aufteilung PM auf AP'!J18</f>
        <v>0</v>
      </c>
      <c r="AO18" s="77">
        <f>$AH18*'Aufteilung PM auf AP'!K18</f>
        <v>0</v>
      </c>
      <c r="AP18" s="77">
        <f>$AH18*'Aufteilung PM auf AP'!L18</f>
        <v>0</v>
      </c>
      <c r="AQ18" s="77">
        <f>$AH18*'Aufteilung PM auf AP'!M18</f>
        <v>0</v>
      </c>
      <c r="AR18" s="77">
        <f>$AH18*'Aufteilung PM auf AP'!N18</f>
        <v>0</v>
      </c>
      <c r="AS18" s="77">
        <f>$AH18*'Aufteilung PM auf AP'!O18</f>
        <v>0</v>
      </c>
      <c r="AT18" s="77">
        <f>$AH18*'Aufteilung PM auf AP'!P18</f>
        <v>0</v>
      </c>
      <c r="AU18" s="77">
        <f>$AH18*'Aufteilung PM auf AP'!Q18</f>
        <v>0</v>
      </c>
      <c r="AV18" s="77">
        <f>$AH18*'Aufteilung PM auf AP'!R18</f>
        <v>0</v>
      </c>
      <c r="AW18" s="77">
        <f>$AH18*'Aufteilung PM auf AP'!S18</f>
        <v>0</v>
      </c>
    </row>
    <row r="19" spans="1:49" s="20" customFormat="1" ht="20.100000000000001" customHeight="1" x14ac:dyDescent="0.25">
      <c r="A19" s="23" t="str">
        <f>'Aufteilung PM auf AP'!A19</f>
        <v/>
      </c>
      <c r="B19" s="25">
        <f>'Aufteilung PM auf AP'!C19</f>
        <v>0</v>
      </c>
      <c r="C19" s="140"/>
      <c r="D19" s="140"/>
      <c r="E19" s="141"/>
      <c r="F19" s="296"/>
      <c r="G19" s="104"/>
      <c r="H19" s="104"/>
      <c r="I19" s="154" t="str">
        <f t="shared" si="19"/>
        <v/>
      </c>
      <c r="J19" s="116"/>
      <c r="K19" s="138">
        <f t="shared" si="3"/>
        <v>0</v>
      </c>
      <c r="L19" s="23" t="s">
        <v>3</v>
      </c>
      <c r="M19" s="142">
        <f t="shared" si="4"/>
        <v>0</v>
      </c>
      <c r="N19" s="161">
        <f t="shared" si="5"/>
        <v>0</v>
      </c>
      <c r="O19" s="144">
        <f t="shared" si="0"/>
        <v>0</v>
      </c>
      <c r="P19" s="143">
        <f>'Aufteilung PM auf AP'!U19</f>
        <v>0</v>
      </c>
      <c r="Q19" s="63">
        <f>'Aufteilung PM auf AP'!V19</f>
        <v>0</v>
      </c>
      <c r="R19" s="66">
        <f>'Aufteilung PM auf AP'!W19</f>
        <v>0</v>
      </c>
      <c r="S19" s="23" t="s">
        <v>3</v>
      </c>
      <c r="T19" s="161">
        <f t="shared" si="6"/>
        <v>0</v>
      </c>
      <c r="U19" s="24">
        <f t="shared" si="7"/>
        <v>0</v>
      </c>
      <c r="V19" s="161">
        <f t="shared" si="8"/>
        <v>0</v>
      </c>
      <c r="W19" s="24">
        <f t="shared" si="9"/>
        <v>0</v>
      </c>
      <c r="X19" s="161">
        <f t="shared" si="10"/>
        <v>0</v>
      </c>
      <c r="Y19" s="107">
        <f t="shared" si="1"/>
        <v>0</v>
      </c>
      <c r="Z19" s="161">
        <f t="shared" si="11"/>
        <v>0</v>
      </c>
      <c r="AA19" s="24">
        <f t="shared" si="12"/>
        <v>0</v>
      </c>
      <c r="AB19" s="161">
        <f t="shared" si="13"/>
        <v>0</v>
      </c>
      <c r="AC19" s="139">
        <f t="shared" si="14"/>
        <v>0</v>
      </c>
      <c r="AD19" s="161">
        <f t="shared" si="15"/>
        <v>0</v>
      </c>
      <c r="AE19" s="139">
        <f t="shared" si="16"/>
        <v>0</v>
      </c>
      <c r="AF19" s="161">
        <f t="shared" si="17"/>
        <v>0</v>
      </c>
      <c r="AG19" s="139">
        <f t="shared" si="18"/>
        <v>0</v>
      </c>
      <c r="AH19" s="75">
        <f t="shared" si="2"/>
        <v>0</v>
      </c>
      <c r="AI19" s="77">
        <f>$AH19*'Aufteilung PM auf AP'!E19</f>
        <v>0</v>
      </c>
      <c r="AJ19" s="77">
        <f>$AH19*'Aufteilung PM auf AP'!F19</f>
        <v>0</v>
      </c>
      <c r="AK19" s="77">
        <f>$AH19*'Aufteilung PM auf AP'!G19</f>
        <v>0</v>
      </c>
      <c r="AL19" s="77">
        <f>$AH19*'Aufteilung PM auf AP'!H19</f>
        <v>0</v>
      </c>
      <c r="AM19" s="77">
        <f>$AH19*'Aufteilung PM auf AP'!I19</f>
        <v>0</v>
      </c>
      <c r="AN19" s="77">
        <f>$AH19*'Aufteilung PM auf AP'!J19</f>
        <v>0</v>
      </c>
      <c r="AO19" s="77">
        <f>$AH19*'Aufteilung PM auf AP'!K19</f>
        <v>0</v>
      </c>
      <c r="AP19" s="77">
        <f>$AH19*'Aufteilung PM auf AP'!L19</f>
        <v>0</v>
      </c>
      <c r="AQ19" s="77">
        <f>$AH19*'Aufteilung PM auf AP'!M19</f>
        <v>0</v>
      </c>
      <c r="AR19" s="77">
        <f>$AH19*'Aufteilung PM auf AP'!N19</f>
        <v>0</v>
      </c>
      <c r="AS19" s="77">
        <f>$AH19*'Aufteilung PM auf AP'!O19</f>
        <v>0</v>
      </c>
      <c r="AT19" s="77">
        <f>$AH19*'Aufteilung PM auf AP'!P19</f>
        <v>0</v>
      </c>
      <c r="AU19" s="77">
        <f>$AH19*'Aufteilung PM auf AP'!Q19</f>
        <v>0</v>
      </c>
      <c r="AV19" s="77">
        <f>$AH19*'Aufteilung PM auf AP'!R19</f>
        <v>0</v>
      </c>
      <c r="AW19" s="77">
        <f>$AH19*'Aufteilung PM auf AP'!S19</f>
        <v>0</v>
      </c>
    </row>
    <row r="20" spans="1:49" s="20" customFormat="1" ht="20.100000000000001" customHeight="1" x14ac:dyDescent="0.25">
      <c r="A20" s="23" t="str">
        <f>'Aufteilung PM auf AP'!A20</f>
        <v/>
      </c>
      <c r="B20" s="25">
        <f>'Aufteilung PM auf AP'!C20</f>
        <v>0</v>
      </c>
      <c r="C20" s="140"/>
      <c r="D20" s="140"/>
      <c r="E20" s="141"/>
      <c r="F20" s="296"/>
      <c r="G20" s="104"/>
      <c r="H20" s="104"/>
      <c r="I20" s="154" t="str">
        <f t="shared" si="19"/>
        <v/>
      </c>
      <c r="J20" s="116"/>
      <c r="K20" s="138">
        <f t="shared" si="3"/>
        <v>0</v>
      </c>
      <c r="L20" s="23" t="s">
        <v>3</v>
      </c>
      <c r="M20" s="142">
        <f t="shared" si="4"/>
        <v>0</v>
      </c>
      <c r="N20" s="161">
        <f t="shared" si="5"/>
        <v>0</v>
      </c>
      <c r="O20" s="144">
        <f t="shared" si="0"/>
        <v>0</v>
      </c>
      <c r="P20" s="143">
        <f>'Aufteilung PM auf AP'!U20</f>
        <v>0</v>
      </c>
      <c r="Q20" s="63">
        <f>'Aufteilung PM auf AP'!V20</f>
        <v>0</v>
      </c>
      <c r="R20" s="66">
        <f>'Aufteilung PM auf AP'!W20</f>
        <v>0</v>
      </c>
      <c r="S20" s="23" t="s">
        <v>3</v>
      </c>
      <c r="T20" s="161">
        <f t="shared" si="6"/>
        <v>0</v>
      </c>
      <c r="U20" s="24">
        <f t="shared" si="7"/>
        <v>0</v>
      </c>
      <c r="V20" s="161">
        <f t="shared" si="8"/>
        <v>0</v>
      </c>
      <c r="W20" s="24">
        <f t="shared" si="9"/>
        <v>0</v>
      </c>
      <c r="X20" s="161">
        <f t="shared" si="10"/>
        <v>0</v>
      </c>
      <c r="Y20" s="107">
        <f t="shared" si="1"/>
        <v>0</v>
      </c>
      <c r="Z20" s="161">
        <f t="shared" si="11"/>
        <v>0</v>
      </c>
      <c r="AA20" s="24">
        <f t="shared" si="12"/>
        <v>0</v>
      </c>
      <c r="AB20" s="161">
        <f t="shared" si="13"/>
        <v>0</v>
      </c>
      <c r="AC20" s="139">
        <f t="shared" si="14"/>
        <v>0</v>
      </c>
      <c r="AD20" s="161">
        <f t="shared" si="15"/>
        <v>0</v>
      </c>
      <c r="AE20" s="139">
        <f t="shared" si="16"/>
        <v>0</v>
      </c>
      <c r="AF20" s="161">
        <f t="shared" si="17"/>
        <v>0</v>
      </c>
      <c r="AG20" s="139">
        <f t="shared" si="18"/>
        <v>0</v>
      </c>
      <c r="AH20" s="75">
        <f t="shared" si="2"/>
        <v>0</v>
      </c>
      <c r="AI20" s="77">
        <f>$AH20*'Aufteilung PM auf AP'!E20</f>
        <v>0</v>
      </c>
      <c r="AJ20" s="77">
        <f>$AH20*'Aufteilung PM auf AP'!F20</f>
        <v>0</v>
      </c>
      <c r="AK20" s="77">
        <f>$AH20*'Aufteilung PM auf AP'!G20</f>
        <v>0</v>
      </c>
      <c r="AL20" s="77">
        <f>$AH20*'Aufteilung PM auf AP'!H20</f>
        <v>0</v>
      </c>
      <c r="AM20" s="77">
        <f>$AH20*'Aufteilung PM auf AP'!I20</f>
        <v>0</v>
      </c>
      <c r="AN20" s="77">
        <f>$AH20*'Aufteilung PM auf AP'!J20</f>
        <v>0</v>
      </c>
      <c r="AO20" s="77">
        <f>$AH20*'Aufteilung PM auf AP'!K20</f>
        <v>0</v>
      </c>
      <c r="AP20" s="77">
        <f>$AH20*'Aufteilung PM auf AP'!L20</f>
        <v>0</v>
      </c>
      <c r="AQ20" s="77">
        <f>$AH20*'Aufteilung PM auf AP'!M20</f>
        <v>0</v>
      </c>
      <c r="AR20" s="77">
        <f>$AH20*'Aufteilung PM auf AP'!N20</f>
        <v>0</v>
      </c>
      <c r="AS20" s="77">
        <f>$AH20*'Aufteilung PM auf AP'!O20</f>
        <v>0</v>
      </c>
      <c r="AT20" s="77">
        <f>$AH20*'Aufteilung PM auf AP'!P20</f>
        <v>0</v>
      </c>
      <c r="AU20" s="77">
        <f>$AH20*'Aufteilung PM auf AP'!Q20</f>
        <v>0</v>
      </c>
      <c r="AV20" s="77">
        <f>$AH20*'Aufteilung PM auf AP'!R20</f>
        <v>0</v>
      </c>
      <c r="AW20" s="77">
        <f>$AH20*'Aufteilung PM auf AP'!S20</f>
        <v>0</v>
      </c>
    </row>
    <row r="21" spans="1:49" s="20" customFormat="1" ht="20.100000000000001" customHeight="1" x14ac:dyDescent="0.25">
      <c r="A21" s="23" t="str">
        <f>'Aufteilung PM auf AP'!A21</f>
        <v/>
      </c>
      <c r="B21" s="25">
        <f>'Aufteilung PM auf AP'!C21</f>
        <v>0</v>
      </c>
      <c r="C21" s="140"/>
      <c r="D21" s="140"/>
      <c r="E21" s="141"/>
      <c r="F21" s="296"/>
      <c r="G21" s="104"/>
      <c r="H21" s="104"/>
      <c r="I21" s="154" t="str">
        <f t="shared" si="19"/>
        <v/>
      </c>
      <c r="J21" s="116"/>
      <c r="K21" s="138">
        <f t="shared" si="3"/>
        <v>0</v>
      </c>
      <c r="L21" s="23" t="s">
        <v>3</v>
      </c>
      <c r="M21" s="142">
        <f t="shared" si="4"/>
        <v>0</v>
      </c>
      <c r="N21" s="161">
        <f t="shared" si="5"/>
        <v>0</v>
      </c>
      <c r="O21" s="144">
        <f t="shared" si="0"/>
        <v>0</v>
      </c>
      <c r="P21" s="143">
        <f>'Aufteilung PM auf AP'!U21</f>
        <v>0</v>
      </c>
      <c r="Q21" s="63">
        <f>'Aufteilung PM auf AP'!V21</f>
        <v>0</v>
      </c>
      <c r="R21" s="66">
        <f>'Aufteilung PM auf AP'!W21</f>
        <v>0</v>
      </c>
      <c r="S21" s="23" t="s">
        <v>3</v>
      </c>
      <c r="T21" s="161">
        <f t="shared" si="6"/>
        <v>0</v>
      </c>
      <c r="U21" s="24">
        <f t="shared" si="7"/>
        <v>0</v>
      </c>
      <c r="V21" s="161">
        <f t="shared" si="8"/>
        <v>0</v>
      </c>
      <c r="W21" s="24">
        <f t="shared" si="9"/>
        <v>0</v>
      </c>
      <c r="X21" s="161">
        <f t="shared" si="10"/>
        <v>0</v>
      </c>
      <c r="Y21" s="107">
        <f t="shared" si="1"/>
        <v>0</v>
      </c>
      <c r="Z21" s="161">
        <f t="shared" si="11"/>
        <v>0</v>
      </c>
      <c r="AA21" s="24">
        <f t="shared" si="12"/>
        <v>0</v>
      </c>
      <c r="AB21" s="161">
        <f t="shared" si="13"/>
        <v>0</v>
      </c>
      <c r="AC21" s="139">
        <f t="shared" si="14"/>
        <v>0</v>
      </c>
      <c r="AD21" s="161">
        <f t="shared" si="15"/>
        <v>0</v>
      </c>
      <c r="AE21" s="139">
        <f t="shared" si="16"/>
        <v>0</v>
      </c>
      <c r="AF21" s="161">
        <f t="shared" si="17"/>
        <v>0</v>
      </c>
      <c r="AG21" s="139">
        <f t="shared" si="18"/>
        <v>0</v>
      </c>
      <c r="AH21" s="75">
        <f t="shared" si="2"/>
        <v>0</v>
      </c>
      <c r="AI21" s="77">
        <f>$AH21*'Aufteilung PM auf AP'!E21</f>
        <v>0</v>
      </c>
      <c r="AJ21" s="77">
        <f>$AH21*'Aufteilung PM auf AP'!F21</f>
        <v>0</v>
      </c>
      <c r="AK21" s="77">
        <f>$AH21*'Aufteilung PM auf AP'!G21</f>
        <v>0</v>
      </c>
      <c r="AL21" s="77">
        <f>$AH21*'Aufteilung PM auf AP'!H21</f>
        <v>0</v>
      </c>
      <c r="AM21" s="77">
        <f>$AH21*'Aufteilung PM auf AP'!I21</f>
        <v>0</v>
      </c>
      <c r="AN21" s="77">
        <f>$AH21*'Aufteilung PM auf AP'!J21</f>
        <v>0</v>
      </c>
      <c r="AO21" s="77">
        <f>$AH21*'Aufteilung PM auf AP'!K21</f>
        <v>0</v>
      </c>
      <c r="AP21" s="77">
        <f>$AH21*'Aufteilung PM auf AP'!L21</f>
        <v>0</v>
      </c>
      <c r="AQ21" s="77">
        <f>$AH21*'Aufteilung PM auf AP'!M21</f>
        <v>0</v>
      </c>
      <c r="AR21" s="77">
        <f>$AH21*'Aufteilung PM auf AP'!N21</f>
        <v>0</v>
      </c>
      <c r="AS21" s="77">
        <f>$AH21*'Aufteilung PM auf AP'!O21</f>
        <v>0</v>
      </c>
      <c r="AT21" s="77">
        <f>$AH21*'Aufteilung PM auf AP'!P21</f>
        <v>0</v>
      </c>
      <c r="AU21" s="77">
        <f>$AH21*'Aufteilung PM auf AP'!Q21</f>
        <v>0</v>
      </c>
      <c r="AV21" s="77">
        <f>$AH21*'Aufteilung PM auf AP'!R21</f>
        <v>0</v>
      </c>
      <c r="AW21" s="77">
        <f>$AH21*'Aufteilung PM auf AP'!S21</f>
        <v>0</v>
      </c>
    </row>
    <row r="22" spans="1:49" s="20" customFormat="1" ht="20.100000000000001" customHeight="1" x14ac:dyDescent="0.25">
      <c r="A22" s="23" t="str">
        <f>'Aufteilung PM auf AP'!A22</f>
        <v/>
      </c>
      <c r="B22" s="25">
        <f>'Aufteilung PM auf AP'!C22</f>
        <v>0</v>
      </c>
      <c r="C22" s="140"/>
      <c r="D22" s="140"/>
      <c r="E22" s="141"/>
      <c r="F22" s="296"/>
      <c r="G22" s="104"/>
      <c r="H22" s="104"/>
      <c r="I22" s="154" t="str">
        <f t="shared" si="19"/>
        <v/>
      </c>
      <c r="J22" s="116"/>
      <c r="K22" s="138">
        <f t="shared" si="3"/>
        <v>0</v>
      </c>
      <c r="L22" s="23" t="s">
        <v>3</v>
      </c>
      <c r="M22" s="142">
        <f t="shared" si="4"/>
        <v>0</v>
      </c>
      <c r="N22" s="161">
        <f t="shared" si="5"/>
        <v>0</v>
      </c>
      <c r="O22" s="144">
        <f t="shared" si="0"/>
        <v>0</v>
      </c>
      <c r="P22" s="143">
        <f>'Aufteilung PM auf AP'!U22</f>
        <v>0</v>
      </c>
      <c r="Q22" s="63">
        <f>'Aufteilung PM auf AP'!V22</f>
        <v>0</v>
      </c>
      <c r="R22" s="66">
        <f>'Aufteilung PM auf AP'!W22</f>
        <v>0</v>
      </c>
      <c r="S22" s="23" t="s">
        <v>3</v>
      </c>
      <c r="T22" s="161">
        <f t="shared" si="6"/>
        <v>0</v>
      </c>
      <c r="U22" s="24">
        <f t="shared" si="7"/>
        <v>0</v>
      </c>
      <c r="V22" s="161">
        <f t="shared" si="8"/>
        <v>0</v>
      </c>
      <c r="W22" s="24">
        <f t="shared" si="9"/>
        <v>0</v>
      </c>
      <c r="X22" s="161">
        <f t="shared" si="10"/>
        <v>0</v>
      </c>
      <c r="Y22" s="107">
        <f t="shared" si="1"/>
        <v>0</v>
      </c>
      <c r="Z22" s="161">
        <f t="shared" si="11"/>
        <v>0</v>
      </c>
      <c r="AA22" s="24">
        <f t="shared" si="12"/>
        <v>0</v>
      </c>
      <c r="AB22" s="161">
        <f t="shared" si="13"/>
        <v>0</v>
      </c>
      <c r="AC22" s="139">
        <f t="shared" si="14"/>
        <v>0</v>
      </c>
      <c r="AD22" s="161">
        <f t="shared" si="15"/>
        <v>0</v>
      </c>
      <c r="AE22" s="139">
        <f t="shared" si="16"/>
        <v>0</v>
      </c>
      <c r="AF22" s="161">
        <f t="shared" si="17"/>
        <v>0</v>
      </c>
      <c r="AG22" s="139">
        <f t="shared" si="18"/>
        <v>0</v>
      </c>
      <c r="AH22" s="75">
        <f t="shared" si="2"/>
        <v>0</v>
      </c>
      <c r="AI22" s="77">
        <f>$AH22*'Aufteilung PM auf AP'!E22</f>
        <v>0</v>
      </c>
      <c r="AJ22" s="77">
        <f>$AH22*'Aufteilung PM auf AP'!F22</f>
        <v>0</v>
      </c>
      <c r="AK22" s="77">
        <f>$AH22*'Aufteilung PM auf AP'!G22</f>
        <v>0</v>
      </c>
      <c r="AL22" s="77">
        <f>$AH22*'Aufteilung PM auf AP'!H22</f>
        <v>0</v>
      </c>
      <c r="AM22" s="77">
        <f>$AH22*'Aufteilung PM auf AP'!I22</f>
        <v>0</v>
      </c>
      <c r="AN22" s="77">
        <f>$AH22*'Aufteilung PM auf AP'!J22</f>
        <v>0</v>
      </c>
      <c r="AO22" s="77">
        <f>$AH22*'Aufteilung PM auf AP'!K22</f>
        <v>0</v>
      </c>
      <c r="AP22" s="77">
        <f>$AH22*'Aufteilung PM auf AP'!L22</f>
        <v>0</v>
      </c>
      <c r="AQ22" s="77">
        <f>$AH22*'Aufteilung PM auf AP'!M22</f>
        <v>0</v>
      </c>
      <c r="AR22" s="77">
        <f>$AH22*'Aufteilung PM auf AP'!N22</f>
        <v>0</v>
      </c>
      <c r="AS22" s="77">
        <f>$AH22*'Aufteilung PM auf AP'!O22</f>
        <v>0</v>
      </c>
      <c r="AT22" s="77">
        <f>$AH22*'Aufteilung PM auf AP'!P22</f>
        <v>0</v>
      </c>
      <c r="AU22" s="77">
        <f>$AH22*'Aufteilung PM auf AP'!Q22</f>
        <v>0</v>
      </c>
      <c r="AV22" s="77">
        <f>$AH22*'Aufteilung PM auf AP'!R22</f>
        <v>0</v>
      </c>
      <c r="AW22" s="77">
        <f>$AH22*'Aufteilung PM auf AP'!S22</f>
        <v>0</v>
      </c>
    </row>
    <row r="23" spans="1:49" s="20" customFormat="1" ht="20.100000000000001" customHeight="1" x14ac:dyDescent="0.25">
      <c r="A23" s="23" t="str">
        <f>'Aufteilung PM auf AP'!A23</f>
        <v/>
      </c>
      <c r="B23" s="25">
        <f>'Aufteilung PM auf AP'!C23</f>
        <v>0</v>
      </c>
      <c r="C23" s="140"/>
      <c r="D23" s="140"/>
      <c r="E23" s="141"/>
      <c r="F23" s="296"/>
      <c r="G23" s="104"/>
      <c r="H23" s="104"/>
      <c r="I23" s="154" t="str">
        <f t="shared" si="19"/>
        <v/>
      </c>
      <c r="J23" s="116"/>
      <c r="K23" s="138">
        <f t="shared" si="3"/>
        <v>0</v>
      </c>
      <c r="L23" s="23" t="s">
        <v>3</v>
      </c>
      <c r="M23" s="142">
        <f t="shared" si="4"/>
        <v>0</v>
      </c>
      <c r="N23" s="161">
        <f t="shared" si="5"/>
        <v>0</v>
      </c>
      <c r="O23" s="144">
        <f t="shared" si="0"/>
        <v>0</v>
      </c>
      <c r="P23" s="143">
        <f>'Aufteilung PM auf AP'!U23</f>
        <v>0</v>
      </c>
      <c r="Q23" s="63">
        <f>'Aufteilung PM auf AP'!V23</f>
        <v>0</v>
      </c>
      <c r="R23" s="66">
        <f>'Aufteilung PM auf AP'!W23</f>
        <v>0</v>
      </c>
      <c r="S23" s="23" t="s">
        <v>3</v>
      </c>
      <c r="T23" s="161">
        <f t="shared" si="6"/>
        <v>0</v>
      </c>
      <c r="U23" s="24">
        <f t="shared" si="7"/>
        <v>0</v>
      </c>
      <c r="V23" s="161">
        <f t="shared" si="8"/>
        <v>0</v>
      </c>
      <c r="W23" s="24">
        <f t="shared" si="9"/>
        <v>0</v>
      </c>
      <c r="X23" s="161">
        <f t="shared" si="10"/>
        <v>0</v>
      </c>
      <c r="Y23" s="107">
        <f t="shared" si="1"/>
        <v>0</v>
      </c>
      <c r="Z23" s="161">
        <f t="shared" si="11"/>
        <v>0</v>
      </c>
      <c r="AA23" s="24">
        <f t="shared" si="12"/>
        <v>0</v>
      </c>
      <c r="AB23" s="161">
        <f t="shared" si="13"/>
        <v>0</v>
      </c>
      <c r="AC23" s="139">
        <f t="shared" si="14"/>
        <v>0</v>
      </c>
      <c r="AD23" s="161">
        <f t="shared" si="15"/>
        <v>0</v>
      </c>
      <c r="AE23" s="139">
        <f t="shared" si="16"/>
        <v>0</v>
      </c>
      <c r="AF23" s="161">
        <f t="shared" si="17"/>
        <v>0</v>
      </c>
      <c r="AG23" s="139">
        <f t="shared" si="18"/>
        <v>0</v>
      </c>
      <c r="AH23" s="75">
        <f t="shared" si="2"/>
        <v>0</v>
      </c>
      <c r="AI23" s="77">
        <f>$AH23*'Aufteilung PM auf AP'!E23</f>
        <v>0</v>
      </c>
      <c r="AJ23" s="77">
        <f>$AH23*'Aufteilung PM auf AP'!F23</f>
        <v>0</v>
      </c>
      <c r="AK23" s="77">
        <f>$AH23*'Aufteilung PM auf AP'!G23</f>
        <v>0</v>
      </c>
      <c r="AL23" s="77">
        <f>$AH23*'Aufteilung PM auf AP'!H23</f>
        <v>0</v>
      </c>
      <c r="AM23" s="77">
        <f>$AH23*'Aufteilung PM auf AP'!I23</f>
        <v>0</v>
      </c>
      <c r="AN23" s="77">
        <f>$AH23*'Aufteilung PM auf AP'!J23</f>
        <v>0</v>
      </c>
      <c r="AO23" s="77">
        <f>$AH23*'Aufteilung PM auf AP'!K23</f>
        <v>0</v>
      </c>
      <c r="AP23" s="77">
        <f>$AH23*'Aufteilung PM auf AP'!L23</f>
        <v>0</v>
      </c>
      <c r="AQ23" s="77">
        <f>$AH23*'Aufteilung PM auf AP'!M23</f>
        <v>0</v>
      </c>
      <c r="AR23" s="77">
        <f>$AH23*'Aufteilung PM auf AP'!N23</f>
        <v>0</v>
      </c>
      <c r="AS23" s="77">
        <f>$AH23*'Aufteilung PM auf AP'!O23</f>
        <v>0</v>
      </c>
      <c r="AT23" s="77">
        <f>$AH23*'Aufteilung PM auf AP'!P23</f>
        <v>0</v>
      </c>
      <c r="AU23" s="77">
        <f>$AH23*'Aufteilung PM auf AP'!Q23</f>
        <v>0</v>
      </c>
      <c r="AV23" s="77">
        <f>$AH23*'Aufteilung PM auf AP'!R23</f>
        <v>0</v>
      </c>
      <c r="AW23" s="77">
        <f>$AH23*'Aufteilung PM auf AP'!S23</f>
        <v>0</v>
      </c>
    </row>
    <row r="24" spans="1:49" s="20" customFormat="1" ht="20.100000000000001" customHeight="1" x14ac:dyDescent="0.25">
      <c r="A24" s="23" t="str">
        <f>'Aufteilung PM auf AP'!A24</f>
        <v/>
      </c>
      <c r="B24" s="25">
        <f>'Aufteilung PM auf AP'!C24</f>
        <v>0</v>
      </c>
      <c r="C24" s="140"/>
      <c r="D24" s="140"/>
      <c r="E24" s="141"/>
      <c r="F24" s="296"/>
      <c r="G24" s="104"/>
      <c r="H24" s="104"/>
      <c r="I24" s="154" t="str">
        <f t="shared" si="19"/>
        <v/>
      </c>
      <c r="J24" s="116"/>
      <c r="K24" s="138">
        <f t="shared" si="3"/>
        <v>0</v>
      </c>
      <c r="L24" s="23" t="s">
        <v>3</v>
      </c>
      <c r="M24" s="142">
        <f t="shared" si="4"/>
        <v>0</v>
      </c>
      <c r="N24" s="161">
        <f t="shared" si="5"/>
        <v>0</v>
      </c>
      <c r="O24" s="144">
        <f t="shared" si="0"/>
        <v>0</v>
      </c>
      <c r="P24" s="143">
        <f>'Aufteilung PM auf AP'!U24</f>
        <v>0</v>
      </c>
      <c r="Q24" s="63">
        <f>'Aufteilung PM auf AP'!V24</f>
        <v>0</v>
      </c>
      <c r="R24" s="66">
        <f>'Aufteilung PM auf AP'!W24</f>
        <v>0</v>
      </c>
      <c r="S24" s="23" t="s">
        <v>3</v>
      </c>
      <c r="T24" s="161">
        <f t="shared" si="6"/>
        <v>0</v>
      </c>
      <c r="U24" s="24">
        <f t="shared" si="7"/>
        <v>0</v>
      </c>
      <c r="V24" s="161">
        <f t="shared" si="8"/>
        <v>0</v>
      </c>
      <c r="W24" s="24">
        <f t="shared" si="9"/>
        <v>0</v>
      </c>
      <c r="X24" s="161">
        <f t="shared" si="10"/>
        <v>0</v>
      </c>
      <c r="Y24" s="107">
        <f t="shared" si="1"/>
        <v>0</v>
      </c>
      <c r="Z24" s="161">
        <f t="shared" si="11"/>
        <v>0</v>
      </c>
      <c r="AA24" s="24">
        <f t="shared" si="12"/>
        <v>0</v>
      </c>
      <c r="AB24" s="161">
        <f t="shared" si="13"/>
        <v>0</v>
      </c>
      <c r="AC24" s="139">
        <f t="shared" si="14"/>
        <v>0</v>
      </c>
      <c r="AD24" s="161">
        <f t="shared" si="15"/>
        <v>0</v>
      </c>
      <c r="AE24" s="139">
        <f t="shared" si="16"/>
        <v>0</v>
      </c>
      <c r="AF24" s="161">
        <f t="shared" si="17"/>
        <v>0</v>
      </c>
      <c r="AG24" s="139">
        <f t="shared" si="18"/>
        <v>0</v>
      </c>
      <c r="AH24" s="75">
        <f t="shared" si="2"/>
        <v>0</v>
      </c>
      <c r="AI24" s="77">
        <f>$AH24*'Aufteilung PM auf AP'!E24</f>
        <v>0</v>
      </c>
      <c r="AJ24" s="77">
        <f>$AH24*'Aufteilung PM auf AP'!F24</f>
        <v>0</v>
      </c>
      <c r="AK24" s="77">
        <f>$AH24*'Aufteilung PM auf AP'!G24</f>
        <v>0</v>
      </c>
      <c r="AL24" s="77">
        <f>$AH24*'Aufteilung PM auf AP'!H24</f>
        <v>0</v>
      </c>
      <c r="AM24" s="77">
        <f>$AH24*'Aufteilung PM auf AP'!I24</f>
        <v>0</v>
      </c>
      <c r="AN24" s="77">
        <f>$AH24*'Aufteilung PM auf AP'!J24</f>
        <v>0</v>
      </c>
      <c r="AO24" s="77">
        <f>$AH24*'Aufteilung PM auf AP'!K24</f>
        <v>0</v>
      </c>
      <c r="AP24" s="77">
        <f>$AH24*'Aufteilung PM auf AP'!L24</f>
        <v>0</v>
      </c>
      <c r="AQ24" s="77">
        <f>$AH24*'Aufteilung PM auf AP'!M24</f>
        <v>0</v>
      </c>
      <c r="AR24" s="77">
        <f>$AH24*'Aufteilung PM auf AP'!N24</f>
        <v>0</v>
      </c>
      <c r="AS24" s="77">
        <f>$AH24*'Aufteilung PM auf AP'!O24</f>
        <v>0</v>
      </c>
      <c r="AT24" s="77">
        <f>$AH24*'Aufteilung PM auf AP'!P24</f>
        <v>0</v>
      </c>
      <c r="AU24" s="77">
        <f>$AH24*'Aufteilung PM auf AP'!Q24</f>
        <v>0</v>
      </c>
      <c r="AV24" s="77">
        <f>$AH24*'Aufteilung PM auf AP'!R24</f>
        <v>0</v>
      </c>
      <c r="AW24" s="77">
        <f>$AH24*'Aufteilung PM auf AP'!S24</f>
        <v>0</v>
      </c>
    </row>
    <row r="25" spans="1:49" s="20" customFormat="1" ht="20.100000000000001" customHeight="1" x14ac:dyDescent="0.25">
      <c r="A25" s="23" t="str">
        <f>'Aufteilung PM auf AP'!A25</f>
        <v/>
      </c>
      <c r="B25" s="25">
        <f>'Aufteilung PM auf AP'!C25</f>
        <v>0</v>
      </c>
      <c r="C25" s="140"/>
      <c r="D25" s="140"/>
      <c r="E25" s="141"/>
      <c r="F25" s="296"/>
      <c r="G25" s="104"/>
      <c r="H25" s="104"/>
      <c r="I25" s="154" t="str">
        <f t="shared" si="19"/>
        <v/>
      </c>
      <c r="J25" s="116"/>
      <c r="K25" s="138">
        <f t="shared" si="3"/>
        <v>0</v>
      </c>
      <c r="L25" s="23" t="s">
        <v>3</v>
      </c>
      <c r="M25" s="142">
        <f t="shared" si="4"/>
        <v>0</v>
      </c>
      <c r="N25" s="161">
        <f t="shared" si="5"/>
        <v>0</v>
      </c>
      <c r="O25" s="144">
        <f t="shared" si="0"/>
        <v>0</v>
      </c>
      <c r="P25" s="143">
        <f>'Aufteilung PM auf AP'!U25</f>
        <v>0</v>
      </c>
      <c r="Q25" s="63">
        <f>'Aufteilung PM auf AP'!V25</f>
        <v>0</v>
      </c>
      <c r="R25" s="66">
        <f>'Aufteilung PM auf AP'!W25</f>
        <v>0</v>
      </c>
      <c r="S25" s="23" t="s">
        <v>3</v>
      </c>
      <c r="T25" s="161">
        <f t="shared" si="6"/>
        <v>0</v>
      </c>
      <c r="U25" s="24">
        <f t="shared" si="7"/>
        <v>0</v>
      </c>
      <c r="V25" s="161">
        <f t="shared" si="8"/>
        <v>0</v>
      </c>
      <c r="W25" s="24">
        <f t="shared" si="9"/>
        <v>0</v>
      </c>
      <c r="X25" s="161">
        <f t="shared" si="10"/>
        <v>0</v>
      </c>
      <c r="Y25" s="107">
        <f t="shared" si="1"/>
        <v>0</v>
      </c>
      <c r="Z25" s="161">
        <f t="shared" si="11"/>
        <v>0</v>
      </c>
      <c r="AA25" s="24">
        <f t="shared" si="12"/>
        <v>0</v>
      </c>
      <c r="AB25" s="161">
        <f t="shared" si="13"/>
        <v>0</v>
      </c>
      <c r="AC25" s="139">
        <f t="shared" si="14"/>
        <v>0</v>
      </c>
      <c r="AD25" s="161">
        <f t="shared" si="15"/>
        <v>0</v>
      </c>
      <c r="AE25" s="139">
        <f t="shared" si="16"/>
        <v>0</v>
      </c>
      <c r="AF25" s="161">
        <f t="shared" si="17"/>
        <v>0</v>
      </c>
      <c r="AG25" s="139">
        <f t="shared" si="18"/>
        <v>0</v>
      </c>
      <c r="AH25" s="75">
        <f t="shared" si="2"/>
        <v>0</v>
      </c>
      <c r="AI25" s="77">
        <f>$AH25*'Aufteilung PM auf AP'!E25</f>
        <v>0</v>
      </c>
      <c r="AJ25" s="77">
        <f>$AH25*'Aufteilung PM auf AP'!F25</f>
        <v>0</v>
      </c>
      <c r="AK25" s="77">
        <f>$AH25*'Aufteilung PM auf AP'!G25</f>
        <v>0</v>
      </c>
      <c r="AL25" s="77">
        <f>$AH25*'Aufteilung PM auf AP'!H25</f>
        <v>0</v>
      </c>
      <c r="AM25" s="77">
        <f>$AH25*'Aufteilung PM auf AP'!I25</f>
        <v>0</v>
      </c>
      <c r="AN25" s="77">
        <f>$AH25*'Aufteilung PM auf AP'!J25</f>
        <v>0</v>
      </c>
      <c r="AO25" s="77">
        <f>$AH25*'Aufteilung PM auf AP'!K25</f>
        <v>0</v>
      </c>
      <c r="AP25" s="77">
        <f>$AH25*'Aufteilung PM auf AP'!L25</f>
        <v>0</v>
      </c>
      <c r="AQ25" s="77">
        <f>$AH25*'Aufteilung PM auf AP'!M25</f>
        <v>0</v>
      </c>
      <c r="AR25" s="77">
        <f>$AH25*'Aufteilung PM auf AP'!N25</f>
        <v>0</v>
      </c>
      <c r="AS25" s="77">
        <f>$AH25*'Aufteilung PM auf AP'!O25</f>
        <v>0</v>
      </c>
      <c r="AT25" s="77">
        <f>$AH25*'Aufteilung PM auf AP'!P25</f>
        <v>0</v>
      </c>
      <c r="AU25" s="77">
        <f>$AH25*'Aufteilung PM auf AP'!Q25</f>
        <v>0</v>
      </c>
      <c r="AV25" s="77">
        <f>$AH25*'Aufteilung PM auf AP'!R25</f>
        <v>0</v>
      </c>
      <c r="AW25" s="77">
        <f>$AH25*'Aufteilung PM auf AP'!S25</f>
        <v>0</v>
      </c>
    </row>
    <row r="26" spans="1:49" s="20" customFormat="1" ht="20.100000000000001" customHeight="1" x14ac:dyDescent="0.25">
      <c r="A26" s="23" t="str">
        <f>'Aufteilung PM auf AP'!A26</f>
        <v/>
      </c>
      <c r="B26" s="25">
        <f>'Aufteilung PM auf AP'!C26</f>
        <v>0</v>
      </c>
      <c r="C26" s="140"/>
      <c r="D26" s="140"/>
      <c r="E26" s="141"/>
      <c r="F26" s="296"/>
      <c r="G26" s="104"/>
      <c r="H26" s="104"/>
      <c r="I26" s="154" t="str">
        <f t="shared" si="19"/>
        <v/>
      </c>
      <c r="J26" s="116"/>
      <c r="K26" s="138">
        <f t="shared" si="3"/>
        <v>0</v>
      </c>
      <c r="L26" s="23" t="s">
        <v>3</v>
      </c>
      <c r="M26" s="142">
        <f t="shared" si="4"/>
        <v>0</v>
      </c>
      <c r="N26" s="161">
        <f t="shared" si="5"/>
        <v>0</v>
      </c>
      <c r="O26" s="144">
        <f t="shared" si="0"/>
        <v>0</v>
      </c>
      <c r="P26" s="143">
        <f>'Aufteilung PM auf AP'!U26</f>
        <v>0</v>
      </c>
      <c r="Q26" s="63">
        <f>'Aufteilung PM auf AP'!V26</f>
        <v>0</v>
      </c>
      <c r="R26" s="66">
        <f>'Aufteilung PM auf AP'!W26</f>
        <v>0</v>
      </c>
      <c r="S26" s="23" t="s">
        <v>3</v>
      </c>
      <c r="T26" s="161">
        <f t="shared" si="6"/>
        <v>0</v>
      </c>
      <c r="U26" s="24">
        <f t="shared" si="7"/>
        <v>0</v>
      </c>
      <c r="V26" s="161">
        <f t="shared" si="8"/>
        <v>0</v>
      </c>
      <c r="W26" s="24">
        <f t="shared" si="9"/>
        <v>0</v>
      </c>
      <c r="X26" s="161">
        <f t="shared" si="10"/>
        <v>0</v>
      </c>
      <c r="Y26" s="107">
        <f t="shared" si="1"/>
        <v>0</v>
      </c>
      <c r="Z26" s="161">
        <f t="shared" si="11"/>
        <v>0</v>
      </c>
      <c r="AA26" s="24">
        <f t="shared" si="12"/>
        <v>0</v>
      </c>
      <c r="AB26" s="161">
        <f t="shared" si="13"/>
        <v>0</v>
      </c>
      <c r="AC26" s="139">
        <f t="shared" si="14"/>
        <v>0</v>
      </c>
      <c r="AD26" s="161">
        <f t="shared" si="15"/>
        <v>0</v>
      </c>
      <c r="AE26" s="139">
        <f t="shared" si="16"/>
        <v>0</v>
      </c>
      <c r="AF26" s="161">
        <f t="shared" si="17"/>
        <v>0</v>
      </c>
      <c r="AG26" s="139">
        <f t="shared" si="18"/>
        <v>0</v>
      </c>
      <c r="AH26" s="75">
        <f t="shared" si="2"/>
        <v>0</v>
      </c>
      <c r="AI26" s="77">
        <f>$AH26*'Aufteilung PM auf AP'!E26</f>
        <v>0</v>
      </c>
      <c r="AJ26" s="77">
        <f>$AH26*'Aufteilung PM auf AP'!F26</f>
        <v>0</v>
      </c>
      <c r="AK26" s="77">
        <f>$AH26*'Aufteilung PM auf AP'!G26</f>
        <v>0</v>
      </c>
      <c r="AL26" s="77">
        <f>$AH26*'Aufteilung PM auf AP'!H26</f>
        <v>0</v>
      </c>
      <c r="AM26" s="77">
        <f>$AH26*'Aufteilung PM auf AP'!I26</f>
        <v>0</v>
      </c>
      <c r="AN26" s="77">
        <f>$AH26*'Aufteilung PM auf AP'!J26</f>
        <v>0</v>
      </c>
      <c r="AO26" s="77">
        <f>$AH26*'Aufteilung PM auf AP'!K26</f>
        <v>0</v>
      </c>
      <c r="AP26" s="77">
        <f>$AH26*'Aufteilung PM auf AP'!L26</f>
        <v>0</v>
      </c>
      <c r="AQ26" s="77">
        <f>$AH26*'Aufteilung PM auf AP'!M26</f>
        <v>0</v>
      </c>
      <c r="AR26" s="77">
        <f>$AH26*'Aufteilung PM auf AP'!N26</f>
        <v>0</v>
      </c>
      <c r="AS26" s="77">
        <f>$AH26*'Aufteilung PM auf AP'!O26</f>
        <v>0</v>
      </c>
      <c r="AT26" s="77">
        <f>$AH26*'Aufteilung PM auf AP'!P26</f>
        <v>0</v>
      </c>
      <c r="AU26" s="77">
        <f>$AH26*'Aufteilung PM auf AP'!Q26</f>
        <v>0</v>
      </c>
      <c r="AV26" s="77">
        <f>$AH26*'Aufteilung PM auf AP'!R26</f>
        <v>0</v>
      </c>
      <c r="AW26" s="77">
        <f>$AH26*'Aufteilung PM auf AP'!S26</f>
        <v>0</v>
      </c>
    </row>
    <row r="27" spans="1:49" s="20" customFormat="1" ht="20.100000000000001" customHeight="1" x14ac:dyDescent="0.25">
      <c r="A27" s="23" t="str">
        <f>'Aufteilung PM auf AP'!A27</f>
        <v/>
      </c>
      <c r="B27" s="25">
        <f>'Aufteilung PM auf AP'!C27</f>
        <v>0</v>
      </c>
      <c r="C27" s="140"/>
      <c r="D27" s="140"/>
      <c r="E27" s="141"/>
      <c r="F27" s="296"/>
      <c r="G27" s="104"/>
      <c r="H27" s="104"/>
      <c r="I27" s="154" t="str">
        <f t="shared" si="19"/>
        <v/>
      </c>
      <c r="J27" s="116"/>
      <c r="K27" s="138">
        <f t="shared" si="3"/>
        <v>0</v>
      </c>
      <c r="L27" s="23" t="s">
        <v>3</v>
      </c>
      <c r="M27" s="142">
        <f t="shared" si="4"/>
        <v>0</v>
      </c>
      <c r="N27" s="161">
        <f t="shared" si="5"/>
        <v>0</v>
      </c>
      <c r="O27" s="144">
        <f t="shared" si="0"/>
        <v>0</v>
      </c>
      <c r="P27" s="143">
        <f>'Aufteilung PM auf AP'!U27</f>
        <v>0</v>
      </c>
      <c r="Q27" s="63">
        <f>'Aufteilung PM auf AP'!V27</f>
        <v>0</v>
      </c>
      <c r="R27" s="66">
        <f>'Aufteilung PM auf AP'!W27</f>
        <v>0</v>
      </c>
      <c r="S27" s="23" t="s">
        <v>3</v>
      </c>
      <c r="T27" s="161">
        <f t="shared" si="6"/>
        <v>0</v>
      </c>
      <c r="U27" s="24">
        <f t="shared" si="7"/>
        <v>0</v>
      </c>
      <c r="V27" s="161">
        <f t="shared" si="8"/>
        <v>0</v>
      </c>
      <c r="W27" s="24">
        <f t="shared" si="9"/>
        <v>0</v>
      </c>
      <c r="X27" s="161">
        <f t="shared" si="10"/>
        <v>0</v>
      </c>
      <c r="Y27" s="107">
        <f t="shared" si="1"/>
        <v>0</v>
      </c>
      <c r="Z27" s="161">
        <f t="shared" si="11"/>
        <v>0</v>
      </c>
      <c r="AA27" s="24">
        <f t="shared" si="12"/>
        <v>0</v>
      </c>
      <c r="AB27" s="161">
        <f t="shared" si="13"/>
        <v>0</v>
      </c>
      <c r="AC27" s="139">
        <f t="shared" si="14"/>
        <v>0</v>
      </c>
      <c r="AD27" s="161">
        <f t="shared" si="15"/>
        <v>0</v>
      </c>
      <c r="AE27" s="139">
        <f t="shared" si="16"/>
        <v>0</v>
      </c>
      <c r="AF27" s="161">
        <f t="shared" si="17"/>
        <v>0</v>
      </c>
      <c r="AG27" s="139">
        <f t="shared" si="18"/>
        <v>0</v>
      </c>
      <c r="AH27" s="75">
        <f t="shared" si="2"/>
        <v>0</v>
      </c>
      <c r="AI27" s="77">
        <f>$AH27*'Aufteilung PM auf AP'!E27</f>
        <v>0</v>
      </c>
      <c r="AJ27" s="77">
        <f>$AH27*'Aufteilung PM auf AP'!F27</f>
        <v>0</v>
      </c>
      <c r="AK27" s="77">
        <f>$AH27*'Aufteilung PM auf AP'!G27</f>
        <v>0</v>
      </c>
      <c r="AL27" s="77">
        <f>$AH27*'Aufteilung PM auf AP'!H27</f>
        <v>0</v>
      </c>
      <c r="AM27" s="77">
        <f>$AH27*'Aufteilung PM auf AP'!I27</f>
        <v>0</v>
      </c>
      <c r="AN27" s="77">
        <f>$AH27*'Aufteilung PM auf AP'!J27</f>
        <v>0</v>
      </c>
      <c r="AO27" s="77">
        <f>$AH27*'Aufteilung PM auf AP'!K27</f>
        <v>0</v>
      </c>
      <c r="AP27" s="77">
        <f>$AH27*'Aufteilung PM auf AP'!L27</f>
        <v>0</v>
      </c>
      <c r="AQ27" s="77">
        <f>$AH27*'Aufteilung PM auf AP'!M27</f>
        <v>0</v>
      </c>
      <c r="AR27" s="77">
        <f>$AH27*'Aufteilung PM auf AP'!N27</f>
        <v>0</v>
      </c>
      <c r="AS27" s="77">
        <f>$AH27*'Aufteilung PM auf AP'!O27</f>
        <v>0</v>
      </c>
      <c r="AT27" s="77">
        <f>$AH27*'Aufteilung PM auf AP'!P27</f>
        <v>0</v>
      </c>
      <c r="AU27" s="77">
        <f>$AH27*'Aufteilung PM auf AP'!Q27</f>
        <v>0</v>
      </c>
      <c r="AV27" s="77">
        <f>$AH27*'Aufteilung PM auf AP'!R27</f>
        <v>0</v>
      </c>
      <c r="AW27" s="77">
        <f>$AH27*'Aufteilung PM auf AP'!S27</f>
        <v>0</v>
      </c>
    </row>
    <row r="28" spans="1:49" s="20" customFormat="1" ht="20.100000000000001" customHeight="1" x14ac:dyDescent="0.25">
      <c r="A28" s="23" t="str">
        <f>'Aufteilung PM auf AP'!A28</f>
        <v/>
      </c>
      <c r="B28" s="25">
        <f>'Aufteilung PM auf AP'!C28</f>
        <v>0</v>
      </c>
      <c r="C28" s="140"/>
      <c r="D28" s="140"/>
      <c r="E28" s="141"/>
      <c r="F28" s="296"/>
      <c r="G28" s="104"/>
      <c r="H28" s="104"/>
      <c r="I28" s="154" t="str">
        <f t="shared" si="19"/>
        <v/>
      </c>
      <c r="J28" s="116"/>
      <c r="K28" s="138">
        <f t="shared" si="3"/>
        <v>0</v>
      </c>
      <c r="L28" s="23" t="s">
        <v>3</v>
      </c>
      <c r="M28" s="142">
        <f t="shared" si="4"/>
        <v>0</v>
      </c>
      <c r="N28" s="161">
        <f t="shared" si="5"/>
        <v>0</v>
      </c>
      <c r="O28" s="144">
        <f t="shared" si="0"/>
        <v>0</v>
      </c>
      <c r="P28" s="143">
        <f>'Aufteilung PM auf AP'!U28</f>
        <v>0</v>
      </c>
      <c r="Q28" s="63">
        <f>'Aufteilung PM auf AP'!V28</f>
        <v>0</v>
      </c>
      <c r="R28" s="66">
        <f>'Aufteilung PM auf AP'!W28</f>
        <v>0</v>
      </c>
      <c r="S28" s="23" t="s">
        <v>3</v>
      </c>
      <c r="T28" s="161">
        <f t="shared" si="6"/>
        <v>0</v>
      </c>
      <c r="U28" s="24">
        <f t="shared" si="7"/>
        <v>0</v>
      </c>
      <c r="V28" s="161">
        <f t="shared" si="8"/>
        <v>0</v>
      </c>
      <c r="W28" s="24">
        <f t="shared" si="9"/>
        <v>0</v>
      </c>
      <c r="X28" s="161">
        <f t="shared" si="10"/>
        <v>0</v>
      </c>
      <c r="Y28" s="107">
        <f t="shared" si="1"/>
        <v>0</v>
      </c>
      <c r="Z28" s="161">
        <f t="shared" si="11"/>
        <v>0</v>
      </c>
      <c r="AA28" s="24">
        <f t="shared" si="12"/>
        <v>0</v>
      </c>
      <c r="AB28" s="161">
        <f t="shared" si="13"/>
        <v>0</v>
      </c>
      <c r="AC28" s="139">
        <f t="shared" si="14"/>
        <v>0</v>
      </c>
      <c r="AD28" s="161">
        <f t="shared" si="15"/>
        <v>0</v>
      </c>
      <c r="AE28" s="139">
        <f t="shared" si="16"/>
        <v>0</v>
      </c>
      <c r="AF28" s="161">
        <f t="shared" si="17"/>
        <v>0</v>
      </c>
      <c r="AG28" s="139">
        <f t="shared" si="18"/>
        <v>0</v>
      </c>
      <c r="AH28" s="75">
        <f t="shared" si="2"/>
        <v>0</v>
      </c>
      <c r="AI28" s="77">
        <f>$AH28*'Aufteilung PM auf AP'!E28</f>
        <v>0</v>
      </c>
      <c r="AJ28" s="77">
        <f>$AH28*'Aufteilung PM auf AP'!F28</f>
        <v>0</v>
      </c>
      <c r="AK28" s="77">
        <f>$AH28*'Aufteilung PM auf AP'!G28</f>
        <v>0</v>
      </c>
      <c r="AL28" s="77">
        <f>$AH28*'Aufteilung PM auf AP'!H28</f>
        <v>0</v>
      </c>
      <c r="AM28" s="77">
        <f>$AH28*'Aufteilung PM auf AP'!I28</f>
        <v>0</v>
      </c>
      <c r="AN28" s="77">
        <f>$AH28*'Aufteilung PM auf AP'!J28</f>
        <v>0</v>
      </c>
      <c r="AO28" s="77">
        <f>$AH28*'Aufteilung PM auf AP'!K28</f>
        <v>0</v>
      </c>
      <c r="AP28" s="77">
        <f>$AH28*'Aufteilung PM auf AP'!L28</f>
        <v>0</v>
      </c>
      <c r="AQ28" s="77">
        <f>$AH28*'Aufteilung PM auf AP'!M28</f>
        <v>0</v>
      </c>
      <c r="AR28" s="77">
        <f>$AH28*'Aufteilung PM auf AP'!N28</f>
        <v>0</v>
      </c>
      <c r="AS28" s="77">
        <f>$AH28*'Aufteilung PM auf AP'!O28</f>
        <v>0</v>
      </c>
      <c r="AT28" s="77">
        <f>$AH28*'Aufteilung PM auf AP'!P28</f>
        <v>0</v>
      </c>
      <c r="AU28" s="77">
        <f>$AH28*'Aufteilung PM auf AP'!Q28</f>
        <v>0</v>
      </c>
      <c r="AV28" s="77">
        <f>$AH28*'Aufteilung PM auf AP'!R28</f>
        <v>0</v>
      </c>
      <c r="AW28" s="77">
        <f>$AH28*'Aufteilung PM auf AP'!S28</f>
        <v>0</v>
      </c>
    </row>
    <row r="29" spans="1:49" s="20" customFormat="1" ht="20.100000000000001" customHeight="1" x14ac:dyDescent="0.25">
      <c r="A29" s="23" t="str">
        <f>'Aufteilung PM auf AP'!A29</f>
        <v/>
      </c>
      <c r="B29" s="25">
        <f>'Aufteilung PM auf AP'!C29</f>
        <v>0</v>
      </c>
      <c r="C29" s="140"/>
      <c r="D29" s="140"/>
      <c r="E29" s="141"/>
      <c r="F29" s="296"/>
      <c r="G29" s="104"/>
      <c r="H29" s="104"/>
      <c r="I29" s="154" t="str">
        <f t="shared" si="19"/>
        <v/>
      </c>
      <c r="J29" s="116"/>
      <c r="K29" s="138">
        <f t="shared" si="3"/>
        <v>0</v>
      </c>
      <c r="L29" s="23" t="s">
        <v>3</v>
      </c>
      <c r="M29" s="142">
        <f t="shared" si="4"/>
        <v>0</v>
      </c>
      <c r="N29" s="161">
        <f t="shared" si="5"/>
        <v>0</v>
      </c>
      <c r="O29" s="144">
        <f t="shared" si="0"/>
        <v>0</v>
      </c>
      <c r="P29" s="143">
        <f>'Aufteilung PM auf AP'!U29</f>
        <v>0</v>
      </c>
      <c r="Q29" s="63">
        <f>'Aufteilung PM auf AP'!V29</f>
        <v>0</v>
      </c>
      <c r="R29" s="66">
        <f>'Aufteilung PM auf AP'!W29</f>
        <v>0</v>
      </c>
      <c r="S29" s="23" t="s">
        <v>3</v>
      </c>
      <c r="T29" s="161">
        <f t="shared" si="6"/>
        <v>0</v>
      </c>
      <c r="U29" s="24">
        <f t="shared" si="7"/>
        <v>0</v>
      </c>
      <c r="V29" s="161">
        <f t="shared" si="8"/>
        <v>0</v>
      </c>
      <c r="W29" s="24">
        <f t="shared" si="9"/>
        <v>0</v>
      </c>
      <c r="X29" s="161">
        <f t="shared" si="10"/>
        <v>0</v>
      </c>
      <c r="Y29" s="107">
        <f t="shared" si="1"/>
        <v>0</v>
      </c>
      <c r="Z29" s="161">
        <f t="shared" si="11"/>
        <v>0</v>
      </c>
      <c r="AA29" s="24">
        <f t="shared" si="12"/>
        <v>0</v>
      </c>
      <c r="AB29" s="161">
        <f t="shared" si="13"/>
        <v>0</v>
      </c>
      <c r="AC29" s="139">
        <f t="shared" si="14"/>
        <v>0</v>
      </c>
      <c r="AD29" s="161">
        <f t="shared" si="15"/>
        <v>0</v>
      </c>
      <c r="AE29" s="139">
        <f t="shared" si="16"/>
        <v>0</v>
      </c>
      <c r="AF29" s="161">
        <f t="shared" si="17"/>
        <v>0</v>
      </c>
      <c r="AG29" s="139">
        <f t="shared" si="18"/>
        <v>0</v>
      </c>
      <c r="AH29" s="75">
        <f t="shared" si="2"/>
        <v>0</v>
      </c>
      <c r="AI29" s="77">
        <f>$AH29*'Aufteilung PM auf AP'!E29</f>
        <v>0</v>
      </c>
      <c r="AJ29" s="77">
        <f>$AH29*'Aufteilung PM auf AP'!F29</f>
        <v>0</v>
      </c>
      <c r="AK29" s="77">
        <f>$AH29*'Aufteilung PM auf AP'!G29</f>
        <v>0</v>
      </c>
      <c r="AL29" s="77">
        <f>$AH29*'Aufteilung PM auf AP'!H29</f>
        <v>0</v>
      </c>
      <c r="AM29" s="77">
        <f>$AH29*'Aufteilung PM auf AP'!I29</f>
        <v>0</v>
      </c>
      <c r="AN29" s="77">
        <f>$AH29*'Aufteilung PM auf AP'!J29</f>
        <v>0</v>
      </c>
      <c r="AO29" s="77">
        <f>$AH29*'Aufteilung PM auf AP'!K29</f>
        <v>0</v>
      </c>
      <c r="AP29" s="77">
        <f>$AH29*'Aufteilung PM auf AP'!L29</f>
        <v>0</v>
      </c>
      <c r="AQ29" s="77">
        <f>$AH29*'Aufteilung PM auf AP'!M29</f>
        <v>0</v>
      </c>
      <c r="AR29" s="77">
        <f>$AH29*'Aufteilung PM auf AP'!N29</f>
        <v>0</v>
      </c>
      <c r="AS29" s="77">
        <f>$AH29*'Aufteilung PM auf AP'!O29</f>
        <v>0</v>
      </c>
      <c r="AT29" s="77">
        <f>$AH29*'Aufteilung PM auf AP'!P29</f>
        <v>0</v>
      </c>
      <c r="AU29" s="77">
        <f>$AH29*'Aufteilung PM auf AP'!Q29</f>
        <v>0</v>
      </c>
      <c r="AV29" s="77">
        <f>$AH29*'Aufteilung PM auf AP'!R29</f>
        <v>0</v>
      </c>
      <c r="AW29" s="77">
        <f>$AH29*'Aufteilung PM auf AP'!S29</f>
        <v>0</v>
      </c>
    </row>
    <row r="30" spans="1:49" s="20" customFormat="1" ht="20.100000000000001" customHeight="1" x14ac:dyDescent="0.25">
      <c r="A30" s="23" t="str">
        <f>'Aufteilung PM auf AP'!A30</f>
        <v/>
      </c>
      <c r="B30" s="25">
        <f>'Aufteilung PM auf AP'!C30</f>
        <v>0</v>
      </c>
      <c r="C30" s="140"/>
      <c r="D30" s="140"/>
      <c r="E30" s="141"/>
      <c r="F30" s="296"/>
      <c r="G30" s="104"/>
      <c r="H30" s="104"/>
      <c r="I30" s="154" t="str">
        <f t="shared" si="19"/>
        <v/>
      </c>
      <c r="J30" s="116"/>
      <c r="K30" s="138">
        <f t="shared" si="3"/>
        <v>0</v>
      </c>
      <c r="L30" s="23" t="s">
        <v>3</v>
      </c>
      <c r="M30" s="142">
        <f t="shared" si="4"/>
        <v>0</v>
      </c>
      <c r="N30" s="161">
        <f t="shared" si="5"/>
        <v>0</v>
      </c>
      <c r="O30" s="144">
        <f t="shared" si="0"/>
        <v>0</v>
      </c>
      <c r="P30" s="143">
        <f>'Aufteilung PM auf AP'!U30</f>
        <v>0</v>
      </c>
      <c r="Q30" s="63">
        <f>'Aufteilung PM auf AP'!V30</f>
        <v>0</v>
      </c>
      <c r="R30" s="66">
        <f>'Aufteilung PM auf AP'!W30</f>
        <v>0</v>
      </c>
      <c r="S30" s="23" t="s">
        <v>3</v>
      </c>
      <c r="T30" s="161">
        <f t="shared" si="6"/>
        <v>0</v>
      </c>
      <c r="U30" s="24">
        <f t="shared" si="7"/>
        <v>0</v>
      </c>
      <c r="V30" s="161">
        <f t="shared" si="8"/>
        <v>0</v>
      </c>
      <c r="W30" s="24">
        <f t="shared" si="9"/>
        <v>0</v>
      </c>
      <c r="X30" s="161">
        <f t="shared" si="10"/>
        <v>0</v>
      </c>
      <c r="Y30" s="107">
        <f t="shared" si="1"/>
        <v>0</v>
      </c>
      <c r="Z30" s="161">
        <f t="shared" si="11"/>
        <v>0</v>
      </c>
      <c r="AA30" s="24">
        <f t="shared" si="12"/>
        <v>0</v>
      </c>
      <c r="AB30" s="161">
        <f t="shared" si="13"/>
        <v>0</v>
      </c>
      <c r="AC30" s="139">
        <f t="shared" si="14"/>
        <v>0</v>
      </c>
      <c r="AD30" s="161">
        <f t="shared" si="15"/>
        <v>0</v>
      </c>
      <c r="AE30" s="139">
        <f t="shared" si="16"/>
        <v>0</v>
      </c>
      <c r="AF30" s="161">
        <f t="shared" si="17"/>
        <v>0</v>
      </c>
      <c r="AG30" s="139">
        <f t="shared" si="18"/>
        <v>0</v>
      </c>
      <c r="AH30" s="75">
        <f t="shared" si="2"/>
        <v>0</v>
      </c>
      <c r="AI30" s="77">
        <f>$AH30*'Aufteilung PM auf AP'!E30</f>
        <v>0</v>
      </c>
      <c r="AJ30" s="77">
        <f>$AH30*'Aufteilung PM auf AP'!F30</f>
        <v>0</v>
      </c>
      <c r="AK30" s="77">
        <f>$AH30*'Aufteilung PM auf AP'!G30</f>
        <v>0</v>
      </c>
      <c r="AL30" s="77">
        <f>$AH30*'Aufteilung PM auf AP'!H30</f>
        <v>0</v>
      </c>
      <c r="AM30" s="77">
        <f>$AH30*'Aufteilung PM auf AP'!I30</f>
        <v>0</v>
      </c>
      <c r="AN30" s="77">
        <f>$AH30*'Aufteilung PM auf AP'!J30</f>
        <v>0</v>
      </c>
      <c r="AO30" s="77">
        <f>$AH30*'Aufteilung PM auf AP'!K30</f>
        <v>0</v>
      </c>
      <c r="AP30" s="77">
        <f>$AH30*'Aufteilung PM auf AP'!L30</f>
        <v>0</v>
      </c>
      <c r="AQ30" s="77">
        <f>$AH30*'Aufteilung PM auf AP'!M30</f>
        <v>0</v>
      </c>
      <c r="AR30" s="77">
        <f>$AH30*'Aufteilung PM auf AP'!N30</f>
        <v>0</v>
      </c>
      <c r="AS30" s="77">
        <f>$AH30*'Aufteilung PM auf AP'!O30</f>
        <v>0</v>
      </c>
      <c r="AT30" s="77">
        <f>$AH30*'Aufteilung PM auf AP'!P30</f>
        <v>0</v>
      </c>
      <c r="AU30" s="77">
        <f>$AH30*'Aufteilung PM auf AP'!Q30</f>
        <v>0</v>
      </c>
      <c r="AV30" s="77">
        <f>$AH30*'Aufteilung PM auf AP'!R30</f>
        <v>0</v>
      </c>
      <c r="AW30" s="77">
        <f>$AH30*'Aufteilung PM auf AP'!S30</f>
        <v>0</v>
      </c>
    </row>
    <row r="31" spans="1:49" s="20" customFormat="1" ht="20.100000000000001" customHeight="1" x14ac:dyDescent="0.25">
      <c r="A31" s="23" t="str">
        <f>'Aufteilung PM auf AP'!A31</f>
        <v/>
      </c>
      <c r="B31" s="25">
        <f>'Aufteilung PM auf AP'!C31</f>
        <v>0</v>
      </c>
      <c r="C31" s="140"/>
      <c r="D31" s="140"/>
      <c r="E31" s="141"/>
      <c r="F31" s="296"/>
      <c r="G31" s="104"/>
      <c r="H31" s="104"/>
      <c r="I31" s="154" t="str">
        <f t="shared" si="19"/>
        <v/>
      </c>
      <c r="J31" s="116"/>
      <c r="K31" s="138">
        <f t="shared" si="3"/>
        <v>0</v>
      </c>
      <c r="L31" s="23" t="s">
        <v>3</v>
      </c>
      <c r="M31" s="142">
        <f t="shared" si="4"/>
        <v>0</v>
      </c>
      <c r="N31" s="161">
        <f t="shared" si="5"/>
        <v>0</v>
      </c>
      <c r="O31" s="144">
        <f t="shared" si="0"/>
        <v>0</v>
      </c>
      <c r="P31" s="143">
        <f>'Aufteilung PM auf AP'!U31</f>
        <v>0</v>
      </c>
      <c r="Q31" s="63">
        <f>'Aufteilung PM auf AP'!V31</f>
        <v>0</v>
      </c>
      <c r="R31" s="66">
        <f>'Aufteilung PM auf AP'!W31</f>
        <v>0</v>
      </c>
      <c r="S31" s="23" t="s">
        <v>3</v>
      </c>
      <c r="T31" s="161">
        <f t="shared" si="6"/>
        <v>0</v>
      </c>
      <c r="U31" s="24">
        <f t="shared" si="7"/>
        <v>0</v>
      </c>
      <c r="V31" s="161">
        <f t="shared" si="8"/>
        <v>0</v>
      </c>
      <c r="W31" s="24">
        <f t="shared" si="9"/>
        <v>0</v>
      </c>
      <c r="X31" s="161">
        <f t="shared" si="10"/>
        <v>0</v>
      </c>
      <c r="Y31" s="107">
        <f t="shared" si="1"/>
        <v>0</v>
      </c>
      <c r="Z31" s="161">
        <f t="shared" si="11"/>
        <v>0</v>
      </c>
      <c r="AA31" s="24">
        <f t="shared" si="12"/>
        <v>0</v>
      </c>
      <c r="AB31" s="161">
        <f t="shared" si="13"/>
        <v>0</v>
      </c>
      <c r="AC31" s="139">
        <f t="shared" si="14"/>
        <v>0</v>
      </c>
      <c r="AD31" s="161">
        <f t="shared" si="15"/>
        <v>0</v>
      </c>
      <c r="AE31" s="139">
        <f t="shared" si="16"/>
        <v>0</v>
      </c>
      <c r="AF31" s="161">
        <f t="shared" si="17"/>
        <v>0</v>
      </c>
      <c r="AG31" s="139">
        <f t="shared" si="18"/>
        <v>0</v>
      </c>
      <c r="AH31" s="75">
        <f t="shared" si="2"/>
        <v>0</v>
      </c>
      <c r="AI31" s="77">
        <f>$AH31*'Aufteilung PM auf AP'!E31</f>
        <v>0</v>
      </c>
      <c r="AJ31" s="77">
        <f>$AH31*'Aufteilung PM auf AP'!F31</f>
        <v>0</v>
      </c>
      <c r="AK31" s="77">
        <f>$AH31*'Aufteilung PM auf AP'!G31</f>
        <v>0</v>
      </c>
      <c r="AL31" s="77">
        <f>$AH31*'Aufteilung PM auf AP'!H31</f>
        <v>0</v>
      </c>
      <c r="AM31" s="77">
        <f>$AH31*'Aufteilung PM auf AP'!I31</f>
        <v>0</v>
      </c>
      <c r="AN31" s="77">
        <f>$AH31*'Aufteilung PM auf AP'!J31</f>
        <v>0</v>
      </c>
      <c r="AO31" s="77">
        <f>$AH31*'Aufteilung PM auf AP'!K31</f>
        <v>0</v>
      </c>
      <c r="AP31" s="77">
        <f>$AH31*'Aufteilung PM auf AP'!L31</f>
        <v>0</v>
      </c>
      <c r="AQ31" s="77">
        <f>$AH31*'Aufteilung PM auf AP'!M31</f>
        <v>0</v>
      </c>
      <c r="AR31" s="77">
        <f>$AH31*'Aufteilung PM auf AP'!N31</f>
        <v>0</v>
      </c>
      <c r="AS31" s="77">
        <f>$AH31*'Aufteilung PM auf AP'!O31</f>
        <v>0</v>
      </c>
      <c r="AT31" s="77">
        <f>$AH31*'Aufteilung PM auf AP'!P31</f>
        <v>0</v>
      </c>
      <c r="AU31" s="77">
        <f>$AH31*'Aufteilung PM auf AP'!Q31</f>
        <v>0</v>
      </c>
      <c r="AV31" s="77">
        <f>$AH31*'Aufteilung PM auf AP'!R31</f>
        <v>0</v>
      </c>
      <c r="AW31" s="77">
        <f>$AH31*'Aufteilung PM auf AP'!S31</f>
        <v>0</v>
      </c>
    </row>
    <row r="32" spans="1:49" s="20" customFormat="1" ht="20.100000000000001" customHeight="1" x14ac:dyDescent="0.25">
      <c r="A32" s="23" t="str">
        <f>'Aufteilung PM auf AP'!A32</f>
        <v/>
      </c>
      <c r="B32" s="25">
        <f>'Aufteilung PM auf AP'!C32</f>
        <v>0</v>
      </c>
      <c r="C32" s="140"/>
      <c r="D32" s="140"/>
      <c r="E32" s="141"/>
      <c r="F32" s="296"/>
      <c r="G32" s="104"/>
      <c r="H32" s="104"/>
      <c r="I32" s="154" t="str">
        <f t="shared" si="19"/>
        <v/>
      </c>
      <c r="J32" s="116"/>
      <c r="K32" s="138">
        <f t="shared" si="3"/>
        <v>0</v>
      </c>
      <c r="L32" s="23" t="s">
        <v>3</v>
      </c>
      <c r="M32" s="142">
        <f t="shared" si="4"/>
        <v>0</v>
      </c>
      <c r="N32" s="161">
        <f t="shared" si="5"/>
        <v>0</v>
      </c>
      <c r="O32" s="144">
        <f t="shared" si="0"/>
        <v>0</v>
      </c>
      <c r="P32" s="143">
        <f>'Aufteilung PM auf AP'!U32</f>
        <v>0</v>
      </c>
      <c r="Q32" s="63">
        <f>'Aufteilung PM auf AP'!V32</f>
        <v>0</v>
      </c>
      <c r="R32" s="66">
        <f>'Aufteilung PM auf AP'!W32</f>
        <v>0</v>
      </c>
      <c r="S32" s="23" t="s">
        <v>3</v>
      </c>
      <c r="T32" s="161">
        <f t="shared" si="6"/>
        <v>0</v>
      </c>
      <c r="U32" s="24">
        <f t="shared" si="7"/>
        <v>0</v>
      </c>
      <c r="V32" s="161">
        <f t="shared" si="8"/>
        <v>0</v>
      </c>
      <c r="W32" s="24">
        <f t="shared" si="9"/>
        <v>0</v>
      </c>
      <c r="X32" s="161">
        <f t="shared" si="10"/>
        <v>0</v>
      </c>
      <c r="Y32" s="107">
        <f t="shared" si="1"/>
        <v>0</v>
      </c>
      <c r="Z32" s="161">
        <f t="shared" si="11"/>
        <v>0</v>
      </c>
      <c r="AA32" s="24">
        <f t="shared" si="12"/>
        <v>0</v>
      </c>
      <c r="AB32" s="161">
        <f t="shared" si="13"/>
        <v>0</v>
      </c>
      <c r="AC32" s="139">
        <f t="shared" si="14"/>
        <v>0</v>
      </c>
      <c r="AD32" s="161">
        <f t="shared" si="15"/>
        <v>0</v>
      </c>
      <c r="AE32" s="139">
        <f t="shared" si="16"/>
        <v>0</v>
      </c>
      <c r="AF32" s="161">
        <f t="shared" si="17"/>
        <v>0</v>
      </c>
      <c r="AG32" s="139">
        <f t="shared" si="18"/>
        <v>0</v>
      </c>
      <c r="AH32" s="75">
        <f t="shared" si="2"/>
        <v>0</v>
      </c>
      <c r="AI32" s="77">
        <f>$AH32*'Aufteilung PM auf AP'!E32</f>
        <v>0</v>
      </c>
      <c r="AJ32" s="77">
        <f>$AH32*'Aufteilung PM auf AP'!F32</f>
        <v>0</v>
      </c>
      <c r="AK32" s="77">
        <f>$AH32*'Aufteilung PM auf AP'!G32</f>
        <v>0</v>
      </c>
      <c r="AL32" s="77">
        <f>$AH32*'Aufteilung PM auf AP'!H32</f>
        <v>0</v>
      </c>
      <c r="AM32" s="77">
        <f>$AH32*'Aufteilung PM auf AP'!I32</f>
        <v>0</v>
      </c>
      <c r="AN32" s="77">
        <f>$AH32*'Aufteilung PM auf AP'!J32</f>
        <v>0</v>
      </c>
      <c r="AO32" s="77">
        <f>$AH32*'Aufteilung PM auf AP'!K32</f>
        <v>0</v>
      </c>
      <c r="AP32" s="77">
        <f>$AH32*'Aufteilung PM auf AP'!L32</f>
        <v>0</v>
      </c>
      <c r="AQ32" s="77">
        <f>$AH32*'Aufteilung PM auf AP'!M32</f>
        <v>0</v>
      </c>
      <c r="AR32" s="77">
        <f>$AH32*'Aufteilung PM auf AP'!N32</f>
        <v>0</v>
      </c>
      <c r="AS32" s="77">
        <f>$AH32*'Aufteilung PM auf AP'!O32</f>
        <v>0</v>
      </c>
      <c r="AT32" s="77">
        <f>$AH32*'Aufteilung PM auf AP'!P32</f>
        <v>0</v>
      </c>
      <c r="AU32" s="77">
        <f>$AH32*'Aufteilung PM auf AP'!Q32</f>
        <v>0</v>
      </c>
      <c r="AV32" s="77">
        <f>$AH32*'Aufteilung PM auf AP'!R32</f>
        <v>0</v>
      </c>
      <c r="AW32" s="77">
        <f>$AH32*'Aufteilung PM auf AP'!S32</f>
        <v>0</v>
      </c>
    </row>
    <row r="33" spans="1:50" s="20" customFormat="1" ht="20.100000000000001" customHeight="1" x14ac:dyDescent="0.25">
      <c r="A33" s="23" t="str">
        <f>'Aufteilung PM auf AP'!A33</f>
        <v/>
      </c>
      <c r="B33" s="25">
        <f>'Aufteilung PM auf AP'!C33</f>
        <v>0</v>
      </c>
      <c r="C33" s="140"/>
      <c r="D33" s="140"/>
      <c r="E33" s="141"/>
      <c r="F33" s="296"/>
      <c r="G33" s="104"/>
      <c r="H33" s="104"/>
      <c r="I33" s="154" t="str">
        <f t="shared" si="19"/>
        <v/>
      </c>
      <c r="J33" s="116"/>
      <c r="K33" s="138">
        <f t="shared" si="3"/>
        <v>0</v>
      </c>
      <c r="L33" s="23" t="s">
        <v>3</v>
      </c>
      <c r="M33" s="142">
        <f t="shared" si="4"/>
        <v>0</v>
      </c>
      <c r="N33" s="161">
        <f t="shared" si="5"/>
        <v>0</v>
      </c>
      <c r="O33" s="144">
        <f t="shared" si="0"/>
        <v>0</v>
      </c>
      <c r="P33" s="143">
        <f>'Aufteilung PM auf AP'!U33</f>
        <v>0</v>
      </c>
      <c r="Q33" s="63">
        <f>'Aufteilung PM auf AP'!V33</f>
        <v>0</v>
      </c>
      <c r="R33" s="66">
        <f>'Aufteilung PM auf AP'!W33</f>
        <v>0</v>
      </c>
      <c r="S33" s="23" t="s">
        <v>3</v>
      </c>
      <c r="T33" s="161">
        <f t="shared" si="6"/>
        <v>0</v>
      </c>
      <c r="U33" s="24">
        <f t="shared" si="7"/>
        <v>0</v>
      </c>
      <c r="V33" s="161">
        <f t="shared" si="8"/>
        <v>0</v>
      </c>
      <c r="W33" s="24">
        <f t="shared" si="9"/>
        <v>0</v>
      </c>
      <c r="X33" s="161">
        <f t="shared" si="10"/>
        <v>0</v>
      </c>
      <c r="Y33" s="107">
        <f t="shared" si="1"/>
        <v>0</v>
      </c>
      <c r="Z33" s="161">
        <f t="shared" si="11"/>
        <v>0</v>
      </c>
      <c r="AA33" s="24">
        <f t="shared" si="12"/>
        <v>0</v>
      </c>
      <c r="AB33" s="161">
        <f t="shared" si="13"/>
        <v>0</v>
      </c>
      <c r="AC33" s="139">
        <f t="shared" si="14"/>
        <v>0</v>
      </c>
      <c r="AD33" s="161">
        <f t="shared" si="15"/>
        <v>0</v>
      </c>
      <c r="AE33" s="139">
        <f t="shared" si="16"/>
        <v>0</v>
      </c>
      <c r="AF33" s="161">
        <f t="shared" si="17"/>
        <v>0</v>
      </c>
      <c r="AG33" s="139">
        <f t="shared" si="18"/>
        <v>0</v>
      </c>
      <c r="AH33" s="75">
        <f t="shared" si="2"/>
        <v>0</v>
      </c>
      <c r="AI33" s="77">
        <f>$AH33*'Aufteilung PM auf AP'!E33</f>
        <v>0</v>
      </c>
      <c r="AJ33" s="77">
        <f>$AH33*'Aufteilung PM auf AP'!F33</f>
        <v>0</v>
      </c>
      <c r="AK33" s="77">
        <f>$AH33*'Aufteilung PM auf AP'!G33</f>
        <v>0</v>
      </c>
      <c r="AL33" s="77">
        <f>$AH33*'Aufteilung PM auf AP'!H33</f>
        <v>0</v>
      </c>
      <c r="AM33" s="77">
        <f>$AH33*'Aufteilung PM auf AP'!I33</f>
        <v>0</v>
      </c>
      <c r="AN33" s="77">
        <f>$AH33*'Aufteilung PM auf AP'!J33</f>
        <v>0</v>
      </c>
      <c r="AO33" s="77">
        <f>$AH33*'Aufteilung PM auf AP'!K33</f>
        <v>0</v>
      </c>
      <c r="AP33" s="77">
        <f>$AH33*'Aufteilung PM auf AP'!L33</f>
        <v>0</v>
      </c>
      <c r="AQ33" s="77">
        <f>$AH33*'Aufteilung PM auf AP'!M33</f>
        <v>0</v>
      </c>
      <c r="AR33" s="77">
        <f>$AH33*'Aufteilung PM auf AP'!N33</f>
        <v>0</v>
      </c>
      <c r="AS33" s="77">
        <f>$AH33*'Aufteilung PM auf AP'!O33</f>
        <v>0</v>
      </c>
      <c r="AT33" s="77">
        <f>$AH33*'Aufteilung PM auf AP'!P33</f>
        <v>0</v>
      </c>
      <c r="AU33" s="77">
        <f>$AH33*'Aufteilung PM auf AP'!Q33</f>
        <v>0</v>
      </c>
      <c r="AV33" s="77">
        <f>$AH33*'Aufteilung PM auf AP'!R33</f>
        <v>0</v>
      </c>
      <c r="AW33" s="77">
        <f>$AH33*'Aufteilung PM auf AP'!S33</f>
        <v>0</v>
      </c>
    </row>
    <row r="34" spans="1:50" s="20" customFormat="1" ht="20.100000000000001" customHeight="1" x14ac:dyDescent="0.25">
      <c r="A34" s="23" t="str">
        <f>'Aufteilung PM auf AP'!A34</f>
        <v/>
      </c>
      <c r="B34" s="25">
        <f>'Aufteilung PM auf AP'!C34</f>
        <v>0</v>
      </c>
      <c r="C34" s="140"/>
      <c r="D34" s="140"/>
      <c r="E34" s="141"/>
      <c r="F34" s="296"/>
      <c r="G34" s="104"/>
      <c r="H34" s="104"/>
      <c r="I34" s="154" t="str">
        <f t="shared" si="19"/>
        <v/>
      </c>
      <c r="J34" s="116"/>
      <c r="K34" s="138">
        <f t="shared" si="3"/>
        <v>0</v>
      </c>
      <c r="L34" s="23" t="s">
        <v>3</v>
      </c>
      <c r="M34" s="142">
        <f t="shared" si="4"/>
        <v>0</v>
      </c>
      <c r="N34" s="161">
        <f t="shared" si="5"/>
        <v>0</v>
      </c>
      <c r="O34" s="144">
        <f t="shared" si="0"/>
        <v>0</v>
      </c>
      <c r="P34" s="143">
        <f>'Aufteilung PM auf AP'!U34</f>
        <v>0</v>
      </c>
      <c r="Q34" s="63">
        <f>'Aufteilung PM auf AP'!V34</f>
        <v>0</v>
      </c>
      <c r="R34" s="66">
        <f>'Aufteilung PM auf AP'!W34</f>
        <v>0</v>
      </c>
      <c r="S34" s="23" t="s">
        <v>3</v>
      </c>
      <c r="T34" s="161">
        <f t="shared" si="6"/>
        <v>0</v>
      </c>
      <c r="U34" s="24">
        <f t="shared" si="7"/>
        <v>0</v>
      </c>
      <c r="V34" s="161">
        <f t="shared" si="8"/>
        <v>0</v>
      </c>
      <c r="W34" s="24">
        <f t="shared" si="9"/>
        <v>0</v>
      </c>
      <c r="X34" s="161">
        <f t="shared" si="10"/>
        <v>0</v>
      </c>
      <c r="Y34" s="107">
        <f t="shared" si="1"/>
        <v>0</v>
      </c>
      <c r="Z34" s="161">
        <f t="shared" si="11"/>
        <v>0</v>
      </c>
      <c r="AA34" s="24">
        <f t="shared" si="12"/>
        <v>0</v>
      </c>
      <c r="AB34" s="161">
        <f t="shared" si="13"/>
        <v>0</v>
      </c>
      <c r="AC34" s="139">
        <f t="shared" si="14"/>
        <v>0</v>
      </c>
      <c r="AD34" s="161">
        <f t="shared" si="15"/>
        <v>0</v>
      </c>
      <c r="AE34" s="139">
        <f t="shared" si="16"/>
        <v>0</v>
      </c>
      <c r="AF34" s="161">
        <f t="shared" si="17"/>
        <v>0</v>
      </c>
      <c r="AG34" s="139">
        <f t="shared" si="18"/>
        <v>0</v>
      </c>
      <c r="AH34" s="75">
        <f t="shared" si="2"/>
        <v>0</v>
      </c>
      <c r="AI34" s="77">
        <f>$AH34*'Aufteilung PM auf AP'!E34</f>
        <v>0</v>
      </c>
      <c r="AJ34" s="77">
        <f>$AH34*'Aufteilung PM auf AP'!F34</f>
        <v>0</v>
      </c>
      <c r="AK34" s="77">
        <f>$AH34*'Aufteilung PM auf AP'!G34</f>
        <v>0</v>
      </c>
      <c r="AL34" s="77">
        <f>$AH34*'Aufteilung PM auf AP'!H34</f>
        <v>0</v>
      </c>
      <c r="AM34" s="77">
        <f>$AH34*'Aufteilung PM auf AP'!I34</f>
        <v>0</v>
      </c>
      <c r="AN34" s="77">
        <f>$AH34*'Aufteilung PM auf AP'!J34</f>
        <v>0</v>
      </c>
      <c r="AO34" s="77">
        <f>$AH34*'Aufteilung PM auf AP'!K34</f>
        <v>0</v>
      </c>
      <c r="AP34" s="77">
        <f>$AH34*'Aufteilung PM auf AP'!L34</f>
        <v>0</v>
      </c>
      <c r="AQ34" s="77">
        <f>$AH34*'Aufteilung PM auf AP'!M34</f>
        <v>0</v>
      </c>
      <c r="AR34" s="77">
        <f>$AH34*'Aufteilung PM auf AP'!N34</f>
        <v>0</v>
      </c>
      <c r="AS34" s="77">
        <f>$AH34*'Aufteilung PM auf AP'!O34</f>
        <v>0</v>
      </c>
      <c r="AT34" s="77">
        <f>$AH34*'Aufteilung PM auf AP'!P34</f>
        <v>0</v>
      </c>
      <c r="AU34" s="77">
        <f>$AH34*'Aufteilung PM auf AP'!Q34</f>
        <v>0</v>
      </c>
      <c r="AV34" s="77">
        <f>$AH34*'Aufteilung PM auf AP'!R34</f>
        <v>0</v>
      </c>
      <c r="AW34" s="77">
        <f>$AH34*'Aufteilung PM auf AP'!S34</f>
        <v>0</v>
      </c>
    </row>
    <row r="35" spans="1:50" s="20" customFormat="1" ht="20.100000000000001" customHeight="1" x14ac:dyDescent="0.25">
      <c r="A35" s="23" t="str">
        <f>'Aufteilung PM auf AP'!A35</f>
        <v/>
      </c>
      <c r="B35" s="25">
        <f>'Aufteilung PM auf AP'!C35</f>
        <v>0</v>
      </c>
      <c r="C35" s="140"/>
      <c r="D35" s="140"/>
      <c r="E35" s="141"/>
      <c r="F35" s="296"/>
      <c r="G35" s="104"/>
      <c r="H35" s="104"/>
      <c r="I35" s="154" t="str">
        <f t="shared" si="19"/>
        <v/>
      </c>
      <c r="J35" s="116"/>
      <c r="K35" s="138">
        <f t="shared" si="3"/>
        <v>0</v>
      </c>
      <c r="L35" s="23" t="s">
        <v>3</v>
      </c>
      <c r="M35" s="142">
        <f t="shared" si="4"/>
        <v>0</v>
      </c>
      <c r="N35" s="161">
        <f t="shared" si="5"/>
        <v>0</v>
      </c>
      <c r="O35" s="144">
        <f t="shared" si="0"/>
        <v>0</v>
      </c>
      <c r="P35" s="143">
        <f>'Aufteilung PM auf AP'!U35</f>
        <v>0</v>
      </c>
      <c r="Q35" s="63">
        <f>'Aufteilung PM auf AP'!V35</f>
        <v>0</v>
      </c>
      <c r="R35" s="66">
        <f>'Aufteilung PM auf AP'!W35</f>
        <v>0</v>
      </c>
      <c r="S35" s="23" t="s">
        <v>3</v>
      </c>
      <c r="T35" s="161">
        <f t="shared" si="6"/>
        <v>0</v>
      </c>
      <c r="U35" s="24">
        <f t="shared" si="7"/>
        <v>0</v>
      </c>
      <c r="V35" s="161">
        <f t="shared" si="8"/>
        <v>0</v>
      </c>
      <c r="W35" s="24">
        <f t="shared" si="9"/>
        <v>0</v>
      </c>
      <c r="X35" s="161">
        <f t="shared" si="10"/>
        <v>0</v>
      </c>
      <c r="Y35" s="107">
        <f t="shared" si="1"/>
        <v>0</v>
      </c>
      <c r="Z35" s="161">
        <f t="shared" si="11"/>
        <v>0</v>
      </c>
      <c r="AA35" s="24">
        <f t="shared" si="12"/>
        <v>0</v>
      </c>
      <c r="AB35" s="161">
        <f t="shared" si="13"/>
        <v>0</v>
      </c>
      <c r="AC35" s="139">
        <f t="shared" si="14"/>
        <v>0</v>
      </c>
      <c r="AD35" s="161">
        <f t="shared" si="15"/>
        <v>0</v>
      </c>
      <c r="AE35" s="139">
        <f t="shared" si="16"/>
        <v>0</v>
      </c>
      <c r="AF35" s="161">
        <f t="shared" si="17"/>
        <v>0</v>
      </c>
      <c r="AG35" s="139">
        <f t="shared" si="18"/>
        <v>0</v>
      </c>
      <c r="AH35" s="75">
        <f t="shared" si="2"/>
        <v>0</v>
      </c>
      <c r="AI35" s="77">
        <f>$AH35*'Aufteilung PM auf AP'!E35</f>
        <v>0</v>
      </c>
      <c r="AJ35" s="77">
        <f>$AH35*'Aufteilung PM auf AP'!F35</f>
        <v>0</v>
      </c>
      <c r="AK35" s="77">
        <f>$AH35*'Aufteilung PM auf AP'!G35</f>
        <v>0</v>
      </c>
      <c r="AL35" s="77">
        <f>$AH35*'Aufteilung PM auf AP'!H35</f>
        <v>0</v>
      </c>
      <c r="AM35" s="77">
        <f>$AH35*'Aufteilung PM auf AP'!I35</f>
        <v>0</v>
      </c>
      <c r="AN35" s="77">
        <f>$AH35*'Aufteilung PM auf AP'!J35</f>
        <v>0</v>
      </c>
      <c r="AO35" s="77">
        <f>$AH35*'Aufteilung PM auf AP'!K35</f>
        <v>0</v>
      </c>
      <c r="AP35" s="77">
        <f>$AH35*'Aufteilung PM auf AP'!L35</f>
        <v>0</v>
      </c>
      <c r="AQ35" s="77">
        <f>$AH35*'Aufteilung PM auf AP'!M35</f>
        <v>0</v>
      </c>
      <c r="AR35" s="77">
        <f>$AH35*'Aufteilung PM auf AP'!N35</f>
        <v>0</v>
      </c>
      <c r="AS35" s="77">
        <f>$AH35*'Aufteilung PM auf AP'!O35</f>
        <v>0</v>
      </c>
      <c r="AT35" s="77">
        <f>$AH35*'Aufteilung PM auf AP'!P35</f>
        <v>0</v>
      </c>
      <c r="AU35" s="77">
        <f>$AH35*'Aufteilung PM auf AP'!Q35</f>
        <v>0</v>
      </c>
      <c r="AV35" s="77">
        <f>$AH35*'Aufteilung PM auf AP'!R35</f>
        <v>0</v>
      </c>
      <c r="AW35" s="77">
        <f>$AH35*'Aufteilung PM auf AP'!S35</f>
        <v>0</v>
      </c>
    </row>
    <row r="36" spans="1:50" s="20" customFormat="1" ht="20.100000000000001" customHeight="1" x14ac:dyDescent="0.25">
      <c r="A36" s="23" t="str">
        <f>'Aufteilung PM auf AP'!A36</f>
        <v/>
      </c>
      <c r="B36" s="25">
        <f>'Aufteilung PM auf AP'!C36</f>
        <v>0</v>
      </c>
      <c r="C36" s="140"/>
      <c r="D36" s="140"/>
      <c r="E36" s="141"/>
      <c r="F36" s="296"/>
      <c r="G36" s="104"/>
      <c r="H36" s="104"/>
      <c r="I36" s="154" t="str">
        <f t="shared" si="19"/>
        <v/>
      </c>
      <c r="J36" s="116"/>
      <c r="K36" s="138">
        <f t="shared" si="3"/>
        <v>0</v>
      </c>
      <c r="L36" s="23" t="s">
        <v>3</v>
      </c>
      <c r="M36" s="142">
        <f t="shared" si="4"/>
        <v>0</v>
      </c>
      <c r="N36" s="161">
        <f t="shared" si="5"/>
        <v>0</v>
      </c>
      <c r="O36" s="144">
        <f t="shared" si="0"/>
        <v>0</v>
      </c>
      <c r="P36" s="143">
        <f>'Aufteilung PM auf AP'!U36</f>
        <v>0</v>
      </c>
      <c r="Q36" s="63">
        <f>'Aufteilung PM auf AP'!V36</f>
        <v>0</v>
      </c>
      <c r="R36" s="66">
        <f>'Aufteilung PM auf AP'!W36</f>
        <v>0</v>
      </c>
      <c r="S36" s="23" t="s">
        <v>3</v>
      </c>
      <c r="T36" s="161">
        <f t="shared" si="6"/>
        <v>0</v>
      </c>
      <c r="U36" s="24">
        <f t="shared" si="7"/>
        <v>0</v>
      </c>
      <c r="V36" s="161">
        <f t="shared" si="8"/>
        <v>0</v>
      </c>
      <c r="W36" s="24">
        <f t="shared" si="9"/>
        <v>0</v>
      </c>
      <c r="X36" s="161">
        <f t="shared" si="10"/>
        <v>0</v>
      </c>
      <c r="Y36" s="107">
        <f t="shared" si="1"/>
        <v>0</v>
      </c>
      <c r="Z36" s="161">
        <f t="shared" si="11"/>
        <v>0</v>
      </c>
      <c r="AA36" s="24">
        <f t="shared" si="12"/>
        <v>0</v>
      </c>
      <c r="AB36" s="161">
        <f t="shared" si="13"/>
        <v>0</v>
      </c>
      <c r="AC36" s="139">
        <f t="shared" si="14"/>
        <v>0</v>
      </c>
      <c r="AD36" s="161">
        <f t="shared" si="15"/>
        <v>0</v>
      </c>
      <c r="AE36" s="139">
        <f t="shared" si="16"/>
        <v>0</v>
      </c>
      <c r="AF36" s="161">
        <f t="shared" si="17"/>
        <v>0</v>
      </c>
      <c r="AG36" s="139">
        <f t="shared" si="18"/>
        <v>0</v>
      </c>
      <c r="AH36" s="75">
        <f t="shared" si="2"/>
        <v>0</v>
      </c>
      <c r="AI36" s="77">
        <f>$AH36*'Aufteilung PM auf AP'!E36</f>
        <v>0</v>
      </c>
      <c r="AJ36" s="77">
        <f>$AH36*'Aufteilung PM auf AP'!F36</f>
        <v>0</v>
      </c>
      <c r="AK36" s="77">
        <f>$AH36*'Aufteilung PM auf AP'!G36</f>
        <v>0</v>
      </c>
      <c r="AL36" s="77">
        <f>$AH36*'Aufteilung PM auf AP'!H36</f>
        <v>0</v>
      </c>
      <c r="AM36" s="77">
        <f>$AH36*'Aufteilung PM auf AP'!I36</f>
        <v>0</v>
      </c>
      <c r="AN36" s="77">
        <f>$AH36*'Aufteilung PM auf AP'!J36</f>
        <v>0</v>
      </c>
      <c r="AO36" s="77">
        <f>$AH36*'Aufteilung PM auf AP'!K36</f>
        <v>0</v>
      </c>
      <c r="AP36" s="77">
        <f>$AH36*'Aufteilung PM auf AP'!L36</f>
        <v>0</v>
      </c>
      <c r="AQ36" s="77">
        <f>$AH36*'Aufteilung PM auf AP'!M36</f>
        <v>0</v>
      </c>
      <c r="AR36" s="77">
        <f>$AH36*'Aufteilung PM auf AP'!N36</f>
        <v>0</v>
      </c>
      <c r="AS36" s="77">
        <f>$AH36*'Aufteilung PM auf AP'!O36</f>
        <v>0</v>
      </c>
      <c r="AT36" s="77">
        <f>$AH36*'Aufteilung PM auf AP'!P36</f>
        <v>0</v>
      </c>
      <c r="AU36" s="77">
        <f>$AH36*'Aufteilung PM auf AP'!Q36</f>
        <v>0</v>
      </c>
      <c r="AV36" s="77">
        <f>$AH36*'Aufteilung PM auf AP'!R36</f>
        <v>0</v>
      </c>
      <c r="AW36" s="77">
        <f>$AH36*'Aufteilung PM auf AP'!S36</f>
        <v>0</v>
      </c>
    </row>
    <row r="37" spans="1:50" s="20" customFormat="1" ht="20.100000000000001" customHeight="1" x14ac:dyDescent="0.25">
      <c r="A37" s="23" t="str">
        <f>'Aufteilung PM auf AP'!A37</f>
        <v/>
      </c>
      <c r="B37" s="25">
        <f>'Aufteilung PM auf AP'!C37</f>
        <v>0</v>
      </c>
      <c r="C37" s="140"/>
      <c r="D37" s="140"/>
      <c r="E37" s="141"/>
      <c r="F37" s="296"/>
      <c r="G37" s="104"/>
      <c r="H37" s="104"/>
      <c r="I37" s="154" t="str">
        <f t="shared" si="19"/>
        <v/>
      </c>
      <c r="J37" s="116"/>
      <c r="K37" s="138">
        <f t="shared" si="3"/>
        <v>0</v>
      </c>
      <c r="L37" s="23" t="s">
        <v>3</v>
      </c>
      <c r="M37" s="142">
        <f t="shared" si="4"/>
        <v>0</v>
      </c>
      <c r="N37" s="161">
        <f t="shared" si="5"/>
        <v>0</v>
      </c>
      <c r="O37" s="144">
        <f t="shared" si="0"/>
        <v>0</v>
      </c>
      <c r="P37" s="143">
        <f>'Aufteilung PM auf AP'!U37</f>
        <v>0</v>
      </c>
      <c r="Q37" s="63">
        <f>'Aufteilung PM auf AP'!V37</f>
        <v>0</v>
      </c>
      <c r="R37" s="66">
        <f>'Aufteilung PM auf AP'!W37</f>
        <v>0</v>
      </c>
      <c r="S37" s="23" t="s">
        <v>3</v>
      </c>
      <c r="T37" s="161">
        <f t="shared" si="6"/>
        <v>0</v>
      </c>
      <c r="U37" s="24">
        <f t="shared" si="7"/>
        <v>0</v>
      </c>
      <c r="V37" s="161">
        <f t="shared" si="8"/>
        <v>0</v>
      </c>
      <c r="W37" s="24">
        <f t="shared" si="9"/>
        <v>0</v>
      </c>
      <c r="X37" s="161">
        <f t="shared" si="10"/>
        <v>0</v>
      </c>
      <c r="Y37" s="107">
        <f t="shared" si="1"/>
        <v>0</v>
      </c>
      <c r="Z37" s="161">
        <f t="shared" si="11"/>
        <v>0</v>
      </c>
      <c r="AA37" s="24">
        <f t="shared" si="12"/>
        <v>0</v>
      </c>
      <c r="AB37" s="161">
        <f t="shared" si="13"/>
        <v>0</v>
      </c>
      <c r="AC37" s="139">
        <f t="shared" si="14"/>
        <v>0</v>
      </c>
      <c r="AD37" s="161">
        <f t="shared" si="15"/>
        <v>0</v>
      </c>
      <c r="AE37" s="139">
        <f t="shared" si="16"/>
        <v>0</v>
      </c>
      <c r="AF37" s="161">
        <f t="shared" si="17"/>
        <v>0</v>
      </c>
      <c r="AG37" s="139">
        <f t="shared" si="18"/>
        <v>0</v>
      </c>
      <c r="AH37" s="75">
        <f t="shared" si="2"/>
        <v>0</v>
      </c>
      <c r="AI37" s="77">
        <f>$AH37*'Aufteilung PM auf AP'!E37</f>
        <v>0</v>
      </c>
      <c r="AJ37" s="77">
        <f>$AH37*'Aufteilung PM auf AP'!F37</f>
        <v>0</v>
      </c>
      <c r="AK37" s="77">
        <f>$AH37*'Aufteilung PM auf AP'!G37</f>
        <v>0</v>
      </c>
      <c r="AL37" s="77">
        <f>$AH37*'Aufteilung PM auf AP'!H37</f>
        <v>0</v>
      </c>
      <c r="AM37" s="77">
        <f>$AH37*'Aufteilung PM auf AP'!I37</f>
        <v>0</v>
      </c>
      <c r="AN37" s="77">
        <f>$AH37*'Aufteilung PM auf AP'!J37</f>
        <v>0</v>
      </c>
      <c r="AO37" s="77">
        <f>$AH37*'Aufteilung PM auf AP'!K37</f>
        <v>0</v>
      </c>
      <c r="AP37" s="77">
        <f>$AH37*'Aufteilung PM auf AP'!L37</f>
        <v>0</v>
      </c>
      <c r="AQ37" s="77">
        <f>$AH37*'Aufteilung PM auf AP'!M37</f>
        <v>0</v>
      </c>
      <c r="AR37" s="77">
        <f>$AH37*'Aufteilung PM auf AP'!N37</f>
        <v>0</v>
      </c>
      <c r="AS37" s="77">
        <f>$AH37*'Aufteilung PM auf AP'!O37</f>
        <v>0</v>
      </c>
      <c r="AT37" s="77">
        <f>$AH37*'Aufteilung PM auf AP'!P37</f>
        <v>0</v>
      </c>
      <c r="AU37" s="77">
        <f>$AH37*'Aufteilung PM auf AP'!Q37</f>
        <v>0</v>
      </c>
      <c r="AV37" s="77">
        <f>$AH37*'Aufteilung PM auf AP'!R37</f>
        <v>0</v>
      </c>
      <c r="AW37" s="77">
        <f>$AH37*'Aufteilung PM auf AP'!S37</f>
        <v>0</v>
      </c>
    </row>
    <row r="38" spans="1:50" s="20" customFormat="1" ht="20.100000000000001" customHeight="1" x14ac:dyDescent="0.25">
      <c r="A38" s="23" t="str">
        <f>'Aufteilung PM auf AP'!A38</f>
        <v/>
      </c>
      <c r="B38" s="25">
        <f>'Aufteilung PM auf AP'!C38</f>
        <v>0</v>
      </c>
      <c r="C38" s="140"/>
      <c r="D38" s="140"/>
      <c r="E38" s="141"/>
      <c r="F38" s="296"/>
      <c r="G38" s="104"/>
      <c r="H38" s="104"/>
      <c r="I38" s="154" t="str">
        <f t="shared" si="19"/>
        <v/>
      </c>
      <c r="J38" s="116"/>
      <c r="K38" s="138">
        <f t="shared" si="3"/>
        <v>0</v>
      </c>
      <c r="L38" s="23" t="s">
        <v>3</v>
      </c>
      <c r="M38" s="142">
        <f t="shared" si="4"/>
        <v>0</v>
      </c>
      <c r="N38" s="161">
        <f t="shared" si="5"/>
        <v>0</v>
      </c>
      <c r="O38" s="144">
        <f t="shared" si="0"/>
        <v>0</v>
      </c>
      <c r="P38" s="143">
        <f>'Aufteilung PM auf AP'!U38</f>
        <v>0</v>
      </c>
      <c r="Q38" s="63">
        <f>'Aufteilung PM auf AP'!V38</f>
        <v>0</v>
      </c>
      <c r="R38" s="66">
        <f>'Aufteilung PM auf AP'!W38</f>
        <v>0</v>
      </c>
      <c r="S38" s="23" t="s">
        <v>3</v>
      </c>
      <c r="T38" s="161">
        <f t="shared" si="6"/>
        <v>0</v>
      </c>
      <c r="U38" s="24">
        <f t="shared" si="7"/>
        <v>0</v>
      </c>
      <c r="V38" s="161">
        <f t="shared" si="8"/>
        <v>0</v>
      </c>
      <c r="W38" s="24">
        <f t="shared" si="9"/>
        <v>0</v>
      </c>
      <c r="X38" s="161">
        <f t="shared" si="10"/>
        <v>0</v>
      </c>
      <c r="Y38" s="107">
        <f t="shared" si="1"/>
        <v>0</v>
      </c>
      <c r="Z38" s="161">
        <f t="shared" si="11"/>
        <v>0</v>
      </c>
      <c r="AA38" s="24">
        <f t="shared" si="12"/>
        <v>0</v>
      </c>
      <c r="AB38" s="161">
        <f t="shared" si="13"/>
        <v>0</v>
      </c>
      <c r="AC38" s="139">
        <f t="shared" si="14"/>
        <v>0</v>
      </c>
      <c r="AD38" s="161">
        <f t="shared" si="15"/>
        <v>0</v>
      </c>
      <c r="AE38" s="139">
        <f t="shared" si="16"/>
        <v>0</v>
      </c>
      <c r="AF38" s="161">
        <f t="shared" si="17"/>
        <v>0</v>
      </c>
      <c r="AG38" s="139">
        <f t="shared" si="18"/>
        <v>0</v>
      </c>
      <c r="AH38" s="75">
        <f t="shared" si="2"/>
        <v>0</v>
      </c>
      <c r="AI38" s="77">
        <f>$AH38*'Aufteilung PM auf AP'!E38</f>
        <v>0</v>
      </c>
      <c r="AJ38" s="77">
        <f>$AH38*'Aufteilung PM auf AP'!F38</f>
        <v>0</v>
      </c>
      <c r="AK38" s="77">
        <f>$AH38*'Aufteilung PM auf AP'!G38</f>
        <v>0</v>
      </c>
      <c r="AL38" s="77">
        <f>$AH38*'Aufteilung PM auf AP'!H38</f>
        <v>0</v>
      </c>
      <c r="AM38" s="77">
        <f>$AH38*'Aufteilung PM auf AP'!I38</f>
        <v>0</v>
      </c>
      <c r="AN38" s="77">
        <f>$AH38*'Aufteilung PM auf AP'!J38</f>
        <v>0</v>
      </c>
      <c r="AO38" s="77">
        <f>$AH38*'Aufteilung PM auf AP'!K38</f>
        <v>0</v>
      </c>
      <c r="AP38" s="77">
        <f>$AH38*'Aufteilung PM auf AP'!L38</f>
        <v>0</v>
      </c>
      <c r="AQ38" s="77">
        <f>$AH38*'Aufteilung PM auf AP'!M38</f>
        <v>0</v>
      </c>
      <c r="AR38" s="77">
        <f>$AH38*'Aufteilung PM auf AP'!N38</f>
        <v>0</v>
      </c>
      <c r="AS38" s="77">
        <f>$AH38*'Aufteilung PM auf AP'!O38</f>
        <v>0</v>
      </c>
      <c r="AT38" s="77">
        <f>$AH38*'Aufteilung PM auf AP'!P38</f>
        <v>0</v>
      </c>
      <c r="AU38" s="77">
        <f>$AH38*'Aufteilung PM auf AP'!Q38</f>
        <v>0</v>
      </c>
      <c r="AV38" s="77">
        <f>$AH38*'Aufteilung PM auf AP'!R38</f>
        <v>0</v>
      </c>
      <c r="AW38" s="77">
        <f>$AH38*'Aufteilung PM auf AP'!S38</f>
        <v>0</v>
      </c>
    </row>
    <row r="39" spans="1:50" s="20" customFormat="1" ht="20.100000000000001" customHeight="1" x14ac:dyDescent="0.25">
      <c r="A39" s="23" t="str">
        <f>'Aufteilung PM auf AP'!A39</f>
        <v/>
      </c>
      <c r="B39" s="25">
        <f>'Aufteilung PM auf AP'!C39</f>
        <v>0</v>
      </c>
      <c r="C39" s="140"/>
      <c r="D39" s="140"/>
      <c r="E39" s="141"/>
      <c r="F39" s="296"/>
      <c r="G39" s="104"/>
      <c r="H39" s="104"/>
      <c r="I39" s="154" t="str">
        <f t="shared" si="19"/>
        <v/>
      </c>
      <c r="J39" s="116"/>
      <c r="K39" s="138">
        <f t="shared" si="3"/>
        <v>0</v>
      </c>
      <c r="L39" s="23" t="s">
        <v>3</v>
      </c>
      <c r="M39" s="142">
        <f t="shared" si="4"/>
        <v>0</v>
      </c>
      <c r="N39" s="161">
        <f t="shared" si="5"/>
        <v>0</v>
      </c>
      <c r="O39" s="144">
        <f t="shared" si="0"/>
        <v>0</v>
      </c>
      <c r="P39" s="143">
        <f>'Aufteilung PM auf AP'!U39</f>
        <v>0</v>
      </c>
      <c r="Q39" s="63">
        <f>'Aufteilung PM auf AP'!V39</f>
        <v>0</v>
      </c>
      <c r="R39" s="66">
        <f>'Aufteilung PM auf AP'!W39</f>
        <v>0</v>
      </c>
      <c r="S39" s="23" t="s">
        <v>3</v>
      </c>
      <c r="T39" s="161">
        <f t="shared" si="6"/>
        <v>0</v>
      </c>
      <c r="U39" s="24">
        <f t="shared" si="7"/>
        <v>0</v>
      </c>
      <c r="V39" s="161">
        <f t="shared" si="8"/>
        <v>0</v>
      </c>
      <c r="W39" s="24">
        <f t="shared" si="9"/>
        <v>0</v>
      </c>
      <c r="X39" s="161">
        <f t="shared" si="10"/>
        <v>0</v>
      </c>
      <c r="Y39" s="107">
        <f t="shared" si="1"/>
        <v>0</v>
      </c>
      <c r="Z39" s="161">
        <f t="shared" si="11"/>
        <v>0</v>
      </c>
      <c r="AA39" s="24">
        <f t="shared" si="12"/>
        <v>0</v>
      </c>
      <c r="AB39" s="161">
        <f t="shared" si="13"/>
        <v>0</v>
      </c>
      <c r="AC39" s="139">
        <f t="shared" si="14"/>
        <v>0</v>
      </c>
      <c r="AD39" s="161">
        <f t="shared" si="15"/>
        <v>0</v>
      </c>
      <c r="AE39" s="139">
        <f t="shared" si="16"/>
        <v>0</v>
      </c>
      <c r="AF39" s="161">
        <f t="shared" si="17"/>
        <v>0</v>
      </c>
      <c r="AG39" s="139">
        <f t="shared" si="18"/>
        <v>0</v>
      </c>
      <c r="AH39" s="75">
        <f t="shared" si="2"/>
        <v>0</v>
      </c>
      <c r="AI39" s="77">
        <f>$AH39*'Aufteilung PM auf AP'!E39</f>
        <v>0</v>
      </c>
      <c r="AJ39" s="77">
        <f>$AH39*'Aufteilung PM auf AP'!F39</f>
        <v>0</v>
      </c>
      <c r="AK39" s="77">
        <f>$AH39*'Aufteilung PM auf AP'!G39</f>
        <v>0</v>
      </c>
      <c r="AL39" s="77">
        <f>$AH39*'Aufteilung PM auf AP'!H39</f>
        <v>0</v>
      </c>
      <c r="AM39" s="77">
        <f>$AH39*'Aufteilung PM auf AP'!I39</f>
        <v>0</v>
      </c>
      <c r="AN39" s="77">
        <f>$AH39*'Aufteilung PM auf AP'!J39</f>
        <v>0</v>
      </c>
      <c r="AO39" s="77">
        <f>$AH39*'Aufteilung PM auf AP'!K39</f>
        <v>0</v>
      </c>
      <c r="AP39" s="77">
        <f>$AH39*'Aufteilung PM auf AP'!L39</f>
        <v>0</v>
      </c>
      <c r="AQ39" s="77">
        <f>$AH39*'Aufteilung PM auf AP'!M39</f>
        <v>0</v>
      </c>
      <c r="AR39" s="77">
        <f>$AH39*'Aufteilung PM auf AP'!N39</f>
        <v>0</v>
      </c>
      <c r="AS39" s="77">
        <f>$AH39*'Aufteilung PM auf AP'!O39</f>
        <v>0</v>
      </c>
      <c r="AT39" s="77">
        <f>$AH39*'Aufteilung PM auf AP'!P39</f>
        <v>0</v>
      </c>
      <c r="AU39" s="77">
        <f>$AH39*'Aufteilung PM auf AP'!Q39</f>
        <v>0</v>
      </c>
      <c r="AV39" s="77">
        <f>$AH39*'Aufteilung PM auf AP'!R39</f>
        <v>0</v>
      </c>
      <c r="AW39" s="77">
        <f>$AH39*'Aufteilung PM auf AP'!S39</f>
        <v>0</v>
      </c>
    </row>
    <row r="40" spans="1:50" s="20" customFormat="1" ht="20.100000000000001" customHeight="1" x14ac:dyDescent="0.25">
      <c r="A40" s="23" t="str">
        <f>'Aufteilung PM auf AP'!A40</f>
        <v/>
      </c>
      <c r="B40" s="25">
        <f>'Aufteilung PM auf AP'!C40</f>
        <v>0</v>
      </c>
      <c r="C40" s="140"/>
      <c r="D40" s="140"/>
      <c r="E40" s="141"/>
      <c r="F40" s="296"/>
      <c r="G40" s="104"/>
      <c r="H40" s="104"/>
      <c r="I40" s="154" t="str">
        <f t="shared" si="19"/>
        <v/>
      </c>
      <c r="J40" s="116"/>
      <c r="K40" s="138">
        <f t="shared" si="3"/>
        <v>0</v>
      </c>
      <c r="L40" s="23" t="s">
        <v>3</v>
      </c>
      <c r="M40" s="142">
        <f t="shared" si="4"/>
        <v>0</v>
      </c>
      <c r="N40" s="161">
        <f t="shared" si="5"/>
        <v>0</v>
      </c>
      <c r="O40" s="144">
        <f t="shared" si="0"/>
        <v>0</v>
      </c>
      <c r="P40" s="143">
        <f>'Aufteilung PM auf AP'!U40</f>
        <v>0</v>
      </c>
      <c r="Q40" s="63">
        <f>'Aufteilung PM auf AP'!V40</f>
        <v>0</v>
      </c>
      <c r="R40" s="66">
        <f>'Aufteilung PM auf AP'!W40</f>
        <v>0</v>
      </c>
      <c r="S40" s="23" t="s">
        <v>3</v>
      </c>
      <c r="T40" s="161">
        <f t="shared" si="6"/>
        <v>0</v>
      </c>
      <c r="U40" s="24">
        <f t="shared" si="7"/>
        <v>0</v>
      </c>
      <c r="V40" s="161">
        <f t="shared" si="8"/>
        <v>0</v>
      </c>
      <c r="W40" s="24">
        <f t="shared" si="9"/>
        <v>0</v>
      </c>
      <c r="X40" s="161">
        <f t="shared" si="10"/>
        <v>0</v>
      </c>
      <c r="Y40" s="107">
        <f t="shared" si="1"/>
        <v>0</v>
      </c>
      <c r="Z40" s="161">
        <f t="shared" si="11"/>
        <v>0</v>
      </c>
      <c r="AA40" s="24">
        <f t="shared" si="12"/>
        <v>0</v>
      </c>
      <c r="AB40" s="161">
        <f t="shared" si="13"/>
        <v>0</v>
      </c>
      <c r="AC40" s="139">
        <f t="shared" si="14"/>
        <v>0</v>
      </c>
      <c r="AD40" s="161">
        <f t="shared" si="15"/>
        <v>0</v>
      </c>
      <c r="AE40" s="139">
        <f t="shared" si="16"/>
        <v>0</v>
      </c>
      <c r="AF40" s="161">
        <f t="shared" si="17"/>
        <v>0</v>
      </c>
      <c r="AG40" s="139">
        <f t="shared" si="18"/>
        <v>0</v>
      </c>
      <c r="AH40" s="75">
        <f t="shared" si="2"/>
        <v>0</v>
      </c>
      <c r="AI40" s="77">
        <f>$AH40*'Aufteilung PM auf AP'!E40</f>
        <v>0</v>
      </c>
      <c r="AJ40" s="77">
        <f>$AH40*'Aufteilung PM auf AP'!F40</f>
        <v>0</v>
      </c>
      <c r="AK40" s="77">
        <f>$AH40*'Aufteilung PM auf AP'!G40</f>
        <v>0</v>
      </c>
      <c r="AL40" s="77">
        <f>$AH40*'Aufteilung PM auf AP'!H40</f>
        <v>0</v>
      </c>
      <c r="AM40" s="77">
        <f>$AH40*'Aufteilung PM auf AP'!I40</f>
        <v>0</v>
      </c>
      <c r="AN40" s="77">
        <f>$AH40*'Aufteilung PM auf AP'!J40</f>
        <v>0</v>
      </c>
      <c r="AO40" s="77">
        <f>$AH40*'Aufteilung PM auf AP'!K40</f>
        <v>0</v>
      </c>
      <c r="AP40" s="77">
        <f>$AH40*'Aufteilung PM auf AP'!L40</f>
        <v>0</v>
      </c>
      <c r="AQ40" s="77">
        <f>$AH40*'Aufteilung PM auf AP'!M40</f>
        <v>0</v>
      </c>
      <c r="AR40" s="77">
        <f>$AH40*'Aufteilung PM auf AP'!N40</f>
        <v>0</v>
      </c>
      <c r="AS40" s="77">
        <f>$AH40*'Aufteilung PM auf AP'!O40</f>
        <v>0</v>
      </c>
      <c r="AT40" s="77">
        <f>$AH40*'Aufteilung PM auf AP'!P40</f>
        <v>0</v>
      </c>
      <c r="AU40" s="77">
        <f>$AH40*'Aufteilung PM auf AP'!Q40</f>
        <v>0</v>
      </c>
      <c r="AV40" s="77">
        <f>$AH40*'Aufteilung PM auf AP'!R40</f>
        <v>0</v>
      </c>
      <c r="AW40" s="77">
        <f>$AH40*'Aufteilung PM auf AP'!S40</f>
        <v>0</v>
      </c>
    </row>
    <row r="41" spans="1:50" s="20" customFormat="1" ht="20.100000000000001" customHeight="1" x14ac:dyDescent="0.25">
      <c r="A41" s="23" t="str">
        <f>'Aufteilung PM auf AP'!A41</f>
        <v/>
      </c>
      <c r="B41" s="25">
        <f>'Aufteilung PM auf AP'!C41</f>
        <v>0</v>
      </c>
      <c r="C41" s="140"/>
      <c r="D41" s="140"/>
      <c r="E41" s="141"/>
      <c r="F41" s="296"/>
      <c r="G41" s="104"/>
      <c r="H41" s="104"/>
      <c r="I41" s="154" t="str">
        <f t="shared" si="19"/>
        <v/>
      </c>
      <c r="J41" s="116"/>
      <c r="K41" s="138">
        <f t="shared" si="3"/>
        <v>0</v>
      </c>
      <c r="L41" s="23" t="s">
        <v>3</v>
      </c>
      <c r="M41" s="142">
        <f t="shared" si="4"/>
        <v>0</v>
      </c>
      <c r="N41" s="161">
        <f t="shared" si="5"/>
        <v>0</v>
      </c>
      <c r="O41" s="144">
        <f t="shared" si="0"/>
        <v>0</v>
      </c>
      <c r="P41" s="143">
        <f>'Aufteilung PM auf AP'!U41</f>
        <v>0</v>
      </c>
      <c r="Q41" s="63">
        <f>'Aufteilung PM auf AP'!V41</f>
        <v>0</v>
      </c>
      <c r="R41" s="66">
        <f>'Aufteilung PM auf AP'!W41</f>
        <v>0</v>
      </c>
      <c r="S41" s="23" t="s">
        <v>3</v>
      </c>
      <c r="T41" s="161">
        <f t="shared" si="6"/>
        <v>0</v>
      </c>
      <c r="U41" s="24">
        <f t="shared" si="7"/>
        <v>0</v>
      </c>
      <c r="V41" s="161">
        <f t="shared" si="8"/>
        <v>0</v>
      </c>
      <c r="W41" s="24">
        <f t="shared" si="9"/>
        <v>0</v>
      </c>
      <c r="X41" s="161">
        <f t="shared" si="10"/>
        <v>0</v>
      </c>
      <c r="Y41" s="107">
        <f t="shared" si="1"/>
        <v>0</v>
      </c>
      <c r="Z41" s="161">
        <f t="shared" si="11"/>
        <v>0</v>
      </c>
      <c r="AA41" s="24">
        <f t="shared" si="12"/>
        <v>0</v>
      </c>
      <c r="AB41" s="161">
        <f t="shared" si="13"/>
        <v>0</v>
      </c>
      <c r="AC41" s="139">
        <f t="shared" si="14"/>
        <v>0</v>
      </c>
      <c r="AD41" s="161">
        <f t="shared" si="15"/>
        <v>0</v>
      </c>
      <c r="AE41" s="139">
        <f t="shared" si="16"/>
        <v>0</v>
      </c>
      <c r="AF41" s="161">
        <f t="shared" si="17"/>
        <v>0</v>
      </c>
      <c r="AG41" s="139">
        <f t="shared" si="18"/>
        <v>0</v>
      </c>
      <c r="AH41" s="75">
        <f t="shared" si="2"/>
        <v>0</v>
      </c>
      <c r="AI41" s="77">
        <f>$AH41*'Aufteilung PM auf AP'!E41</f>
        <v>0</v>
      </c>
      <c r="AJ41" s="77">
        <f>$AH41*'Aufteilung PM auf AP'!F41</f>
        <v>0</v>
      </c>
      <c r="AK41" s="77">
        <f>$AH41*'Aufteilung PM auf AP'!G41</f>
        <v>0</v>
      </c>
      <c r="AL41" s="77">
        <f>$AH41*'Aufteilung PM auf AP'!H41</f>
        <v>0</v>
      </c>
      <c r="AM41" s="77">
        <f>$AH41*'Aufteilung PM auf AP'!I41</f>
        <v>0</v>
      </c>
      <c r="AN41" s="77">
        <f>$AH41*'Aufteilung PM auf AP'!J41</f>
        <v>0</v>
      </c>
      <c r="AO41" s="77">
        <f>$AH41*'Aufteilung PM auf AP'!K41</f>
        <v>0</v>
      </c>
      <c r="AP41" s="77">
        <f>$AH41*'Aufteilung PM auf AP'!L41</f>
        <v>0</v>
      </c>
      <c r="AQ41" s="77">
        <f>$AH41*'Aufteilung PM auf AP'!M41</f>
        <v>0</v>
      </c>
      <c r="AR41" s="77">
        <f>$AH41*'Aufteilung PM auf AP'!N41</f>
        <v>0</v>
      </c>
      <c r="AS41" s="77">
        <f>$AH41*'Aufteilung PM auf AP'!O41</f>
        <v>0</v>
      </c>
      <c r="AT41" s="77">
        <f>$AH41*'Aufteilung PM auf AP'!P41</f>
        <v>0</v>
      </c>
      <c r="AU41" s="77">
        <f>$AH41*'Aufteilung PM auf AP'!Q41</f>
        <v>0</v>
      </c>
      <c r="AV41" s="77">
        <f>$AH41*'Aufteilung PM auf AP'!R41</f>
        <v>0</v>
      </c>
      <c r="AW41" s="77">
        <f>$AH41*'Aufteilung PM auf AP'!S41</f>
        <v>0</v>
      </c>
    </row>
    <row r="42" spans="1:50" s="20" customFormat="1" ht="19.5" customHeight="1" thickBot="1" x14ac:dyDescent="0.3">
      <c r="A42" s="23" t="str">
        <f>'Aufteilung PM auf AP'!A42</f>
        <v/>
      </c>
      <c r="B42" s="25">
        <f>'Aufteilung PM auf AP'!C42</f>
        <v>0</v>
      </c>
      <c r="C42" s="140"/>
      <c r="D42" s="140"/>
      <c r="E42" s="141"/>
      <c r="F42" s="296"/>
      <c r="G42" s="104"/>
      <c r="H42" s="104"/>
      <c r="I42" s="154" t="str">
        <f t="shared" si="19"/>
        <v/>
      </c>
      <c r="J42" s="116"/>
      <c r="K42" s="138">
        <f t="shared" si="3"/>
        <v>0</v>
      </c>
      <c r="L42" s="23" t="s">
        <v>3</v>
      </c>
      <c r="M42" s="142">
        <f t="shared" si="4"/>
        <v>0</v>
      </c>
      <c r="N42" s="161">
        <f t="shared" si="5"/>
        <v>0</v>
      </c>
      <c r="O42" s="145">
        <f t="shared" si="0"/>
        <v>0</v>
      </c>
      <c r="P42" s="143">
        <f>'Aufteilung PM auf AP'!U42</f>
        <v>0</v>
      </c>
      <c r="Q42" s="63">
        <f>'Aufteilung PM auf AP'!V42</f>
        <v>0</v>
      </c>
      <c r="R42" s="66">
        <f>'Aufteilung PM auf AP'!W42</f>
        <v>0</v>
      </c>
      <c r="S42" s="23" t="s">
        <v>3</v>
      </c>
      <c r="T42" s="161">
        <f t="shared" si="6"/>
        <v>0</v>
      </c>
      <c r="U42" s="24">
        <f t="shared" si="7"/>
        <v>0</v>
      </c>
      <c r="V42" s="161">
        <f t="shared" si="8"/>
        <v>0</v>
      </c>
      <c r="W42" s="24">
        <f t="shared" si="9"/>
        <v>0</v>
      </c>
      <c r="X42" s="161">
        <f t="shared" si="10"/>
        <v>0</v>
      </c>
      <c r="Y42" s="107">
        <f t="shared" si="1"/>
        <v>0</v>
      </c>
      <c r="Z42" s="161">
        <f t="shared" si="11"/>
        <v>0</v>
      </c>
      <c r="AA42" s="24">
        <f t="shared" si="12"/>
        <v>0</v>
      </c>
      <c r="AB42" s="161">
        <f t="shared" si="13"/>
        <v>0</v>
      </c>
      <c r="AC42" s="139">
        <f t="shared" si="14"/>
        <v>0</v>
      </c>
      <c r="AD42" s="161">
        <f t="shared" si="15"/>
        <v>0</v>
      </c>
      <c r="AE42" s="139">
        <f t="shared" si="16"/>
        <v>0</v>
      </c>
      <c r="AF42" s="161">
        <f t="shared" si="17"/>
        <v>0</v>
      </c>
      <c r="AG42" s="139">
        <f t="shared" si="18"/>
        <v>0</v>
      </c>
      <c r="AH42" s="75">
        <f t="shared" si="2"/>
        <v>0</v>
      </c>
      <c r="AI42" s="77">
        <f>$AH42*'Aufteilung PM auf AP'!E42</f>
        <v>0</v>
      </c>
      <c r="AJ42" s="77">
        <f>$AH42*'Aufteilung PM auf AP'!F42</f>
        <v>0</v>
      </c>
      <c r="AK42" s="77">
        <f>$AH42*'Aufteilung PM auf AP'!G42</f>
        <v>0</v>
      </c>
      <c r="AL42" s="77">
        <f>$AH42*'Aufteilung PM auf AP'!H42</f>
        <v>0</v>
      </c>
      <c r="AM42" s="77">
        <f>$AH42*'Aufteilung PM auf AP'!I42</f>
        <v>0</v>
      </c>
      <c r="AN42" s="77">
        <f>$AH42*'Aufteilung PM auf AP'!J42</f>
        <v>0</v>
      </c>
      <c r="AO42" s="77">
        <f>$AH42*'Aufteilung PM auf AP'!K42</f>
        <v>0</v>
      </c>
      <c r="AP42" s="77">
        <f>$AH42*'Aufteilung PM auf AP'!L42</f>
        <v>0</v>
      </c>
      <c r="AQ42" s="77">
        <f>$AH42*'Aufteilung PM auf AP'!M42</f>
        <v>0</v>
      </c>
      <c r="AR42" s="77">
        <f>$AH42*'Aufteilung PM auf AP'!N42</f>
        <v>0</v>
      </c>
      <c r="AS42" s="77">
        <f>$AH42*'Aufteilung PM auf AP'!O42</f>
        <v>0</v>
      </c>
      <c r="AT42" s="77">
        <f>$AH42*'Aufteilung PM auf AP'!P42</f>
        <v>0</v>
      </c>
      <c r="AU42" s="77">
        <f>$AH42*'Aufteilung PM auf AP'!Q42</f>
        <v>0</v>
      </c>
      <c r="AV42" s="77">
        <f>$AH42*'Aufteilung PM auf AP'!R42</f>
        <v>0</v>
      </c>
      <c r="AW42" s="77">
        <f>$AH42*'Aufteilung PM auf AP'!S42</f>
        <v>0</v>
      </c>
    </row>
    <row r="43" spans="1:50" s="20" customFormat="1" ht="17.25" customHeight="1" x14ac:dyDescent="0.25">
      <c r="A43" s="158"/>
      <c r="B43" s="159"/>
      <c r="C43" s="159"/>
      <c r="D43" s="159"/>
      <c r="E43" s="159"/>
      <c r="F43" s="159"/>
      <c r="G43" s="159"/>
      <c r="H43" s="159"/>
      <c r="I43" s="159"/>
      <c r="J43" s="159"/>
      <c r="K43" s="159"/>
      <c r="L43" s="159"/>
      <c r="M43" s="159"/>
      <c r="N43" s="162"/>
      <c r="O43" s="159"/>
      <c r="P43" s="159"/>
      <c r="Q43" s="159"/>
      <c r="R43" s="157" t="s">
        <v>187</v>
      </c>
      <c r="S43" s="160"/>
      <c r="T43" s="156">
        <f>SUM(T13:T42)</f>
        <v>0</v>
      </c>
      <c r="U43" s="21">
        <f>SUM(U13:U42)</f>
        <v>0</v>
      </c>
      <c r="V43" s="156">
        <f>SUM(V13:V42)</f>
        <v>0</v>
      </c>
      <c r="W43" s="21">
        <f t="shared" ref="W43:AC43" si="20">SUM(W13:W42)</f>
        <v>0</v>
      </c>
      <c r="X43" s="156">
        <f>SUM(X13:X42)</f>
        <v>0</v>
      </c>
      <c r="Y43" s="21">
        <f t="shared" si="20"/>
        <v>0</v>
      </c>
      <c r="Z43" s="156">
        <f>SUM(Z13:Z42)</f>
        <v>0</v>
      </c>
      <c r="AA43" s="21">
        <f t="shared" si="20"/>
        <v>0</v>
      </c>
      <c r="AB43" s="156">
        <f>SUM(AB13:AB42)</f>
        <v>0</v>
      </c>
      <c r="AC43" s="21">
        <f t="shared" si="20"/>
        <v>0</v>
      </c>
      <c r="AD43" s="156">
        <f>SUM(AD13:AD42)</f>
        <v>0</v>
      </c>
      <c r="AE43" s="21">
        <f>SUM(AE13:AE42)</f>
        <v>0</v>
      </c>
      <c r="AF43" s="156">
        <f>SUM(AF13:AF42)</f>
        <v>0</v>
      </c>
      <c r="AG43" s="21">
        <f>SUM(AG13:AG42)</f>
        <v>0</v>
      </c>
      <c r="AH43" s="73" t="s">
        <v>82</v>
      </c>
      <c r="AI43" s="76">
        <f t="shared" ref="AI43:AW43" si="21">SUM(AI13:AI42)</f>
        <v>0</v>
      </c>
      <c r="AJ43" s="76">
        <f t="shared" si="21"/>
        <v>0</v>
      </c>
      <c r="AK43" s="76">
        <f t="shared" si="21"/>
        <v>0</v>
      </c>
      <c r="AL43" s="76">
        <f t="shared" si="21"/>
        <v>0</v>
      </c>
      <c r="AM43" s="76">
        <f t="shared" si="21"/>
        <v>0</v>
      </c>
      <c r="AN43" s="76">
        <f t="shared" si="21"/>
        <v>0</v>
      </c>
      <c r="AO43" s="76">
        <f t="shared" si="21"/>
        <v>0</v>
      </c>
      <c r="AP43" s="76">
        <f t="shared" si="21"/>
        <v>0</v>
      </c>
      <c r="AQ43" s="76">
        <f t="shared" si="21"/>
        <v>0</v>
      </c>
      <c r="AR43" s="76">
        <f t="shared" si="21"/>
        <v>0</v>
      </c>
      <c r="AS43" s="76">
        <f t="shared" si="21"/>
        <v>0</v>
      </c>
      <c r="AT43" s="76">
        <f t="shared" si="21"/>
        <v>0</v>
      </c>
      <c r="AU43" s="76">
        <f t="shared" si="21"/>
        <v>0</v>
      </c>
      <c r="AV43" s="76">
        <f t="shared" si="21"/>
        <v>0</v>
      </c>
      <c r="AW43" s="76">
        <f t="shared" si="21"/>
        <v>0</v>
      </c>
      <c r="AX43" s="72"/>
    </row>
    <row r="44" spans="1:50" s="1" customFormat="1" ht="18.75" customHeight="1" x14ac:dyDescent="0.25">
      <c r="A44" s="225"/>
      <c r="B44" s="225"/>
      <c r="C44" s="226"/>
      <c r="D44" s="226"/>
      <c r="E44" s="224"/>
      <c r="F44" s="224"/>
      <c r="G44" s="224"/>
      <c r="H44" s="224"/>
      <c r="I44" s="224"/>
      <c r="J44" s="224"/>
      <c r="K44" s="224"/>
      <c r="L44" s="167"/>
      <c r="M44" s="224"/>
      <c r="N44" s="224"/>
      <c r="O44" s="224"/>
      <c r="P44" s="224"/>
      <c r="Q44" s="167"/>
      <c r="R44" s="167"/>
      <c r="S44" s="224"/>
      <c r="T44" s="224"/>
      <c r="U44" s="224"/>
      <c r="V44" s="224"/>
      <c r="W44" s="224"/>
      <c r="X44" s="224"/>
      <c r="Y44" s="224"/>
      <c r="Z44" s="224"/>
      <c r="AA44" s="224"/>
      <c r="AB44" s="224"/>
      <c r="AC44" s="224"/>
      <c r="AD44" s="224"/>
      <c r="AE44" s="224"/>
      <c r="AF44" s="224"/>
      <c r="AG44" s="224"/>
      <c r="AI44" s="80"/>
      <c r="AJ44" s="80"/>
    </row>
    <row r="45" spans="1:50" s="1" customFormat="1" ht="1.5" customHeight="1" x14ac:dyDescent="0.25">
      <c r="A45" s="226"/>
      <c r="B45" s="226"/>
      <c r="C45" s="226"/>
      <c r="D45" s="226"/>
      <c r="E45" s="224"/>
      <c r="F45" s="224"/>
      <c r="G45" s="224"/>
      <c r="H45" s="224"/>
      <c r="I45" s="224"/>
      <c r="J45" s="224"/>
      <c r="K45" s="224"/>
      <c r="L45" s="167"/>
      <c r="M45" s="224"/>
      <c r="N45" s="224"/>
      <c r="O45" s="224"/>
      <c r="P45" s="224"/>
      <c r="Q45" s="167"/>
      <c r="R45" s="167"/>
      <c r="S45" s="224"/>
      <c r="T45" s="224"/>
      <c r="U45" s="224"/>
      <c r="V45" s="224"/>
      <c r="W45" s="224"/>
      <c r="X45" s="224"/>
      <c r="Y45" s="224"/>
      <c r="Z45" s="224"/>
      <c r="AA45" s="224"/>
      <c r="AB45" s="224"/>
      <c r="AC45" s="224"/>
      <c r="AD45" s="224"/>
      <c r="AE45" s="224"/>
      <c r="AF45" s="224"/>
      <c r="AG45" s="224"/>
    </row>
    <row r="46" spans="1:50" s="1" customFormat="1" ht="15.95" customHeight="1" x14ac:dyDescent="0.25">
      <c r="A46" s="446" t="s">
        <v>93</v>
      </c>
      <c r="B46" s="447"/>
      <c r="C46" s="447"/>
      <c r="D46" s="447"/>
      <c r="E46" s="447"/>
      <c r="F46" s="447"/>
      <c r="G46" s="447"/>
      <c r="H46" s="447"/>
      <c r="I46" s="447"/>
      <c r="J46" s="447"/>
      <c r="K46" s="447"/>
      <c r="L46" s="447"/>
      <c r="M46" s="447"/>
      <c r="N46" s="447"/>
      <c r="O46" s="412"/>
      <c r="P46" s="178"/>
      <c r="Q46" s="178"/>
      <c r="R46" s="178"/>
      <c r="S46" s="178"/>
      <c r="T46" s="178"/>
      <c r="U46" s="178"/>
      <c r="V46" s="178"/>
      <c r="W46" s="227"/>
      <c r="X46" s="178"/>
      <c r="Y46" s="178"/>
      <c r="Z46" s="178"/>
      <c r="AA46" s="178"/>
      <c r="AB46" s="178"/>
      <c r="AC46" s="224"/>
      <c r="AD46" s="178"/>
      <c r="AE46" s="224"/>
      <c r="AF46" s="178"/>
      <c r="AG46" s="224"/>
    </row>
    <row r="47" spans="1:50" s="48" customFormat="1" ht="27" customHeight="1" x14ac:dyDescent="0.2">
      <c r="A47" s="407" t="s">
        <v>204</v>
      </c>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row>
    <row r="48" spans="1:50" s="48" customFormat="1" ht="15.95" customHeight="1" x14ac:dyDescent="0.25">
      <c r="A48" s="448" t="s">
        <v>136</v>
      </c>
      <c r="B48" s="449"/>
      <c r="C48" s="449"/>
      <c r="D48" s="449"/>
      <c r="E48" s="449"/>
      <c r="F48" s="449"/>
      <c r="G48" s="449"/>
      <c r="H48" s="449"/>
      <c r="I48" s="449"/>
      <c r="J48" s="449"/>
      <c r="K48" s="449"/>
      <c r="L48" s="449"/>
      <c r="M48" s="449"/>
      <c r="N48" s="449"/>
      <c r="O48" s="449"/>
      <c r="P48" s="449"/>
      <c r="Q48" s="449"/>
      <c r="R48" s="260"/>
      <c r="S48" s="260"/>
      <c r="T48" s="260"/>
      <c r="U48" s="260"/>
      <c r="V48" s="260"/>
      <c r="W48" s="260"/>
      <c r="X48" s="260"/>
      <c r="Y48" s="260"/>
      <c r="Z48" s="260"/>
      <c r="AA48" s="260"/>
      <c r="AB48" s="260"/>
      <c r="AC48" s="260"/>
      <c r="AD48" s="260"/>
      <c r="AE48" s="260"/>
      <c r="AF48" s="260"/>
      <c r="AG48" s="260"/>
    </row>
    <row r="49" spans="1:33" s="136" customFormat="1" ht="15.95" customHeight="1" x14ac:dyDescent="0.25">
      <c r="A49" s="228" t="s">
        <v>137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60"/>
      <c r="AD49" s="297"/>
      <c r="AE49" s="260"/>
      <c r="AF49" s="297"/>
      <c r="AG49" s="260"/>
    </row>
    <row r="50" spans="1:33" s="13" customFormat="1" ht="15.95" customHeight="1" x14ac:dyDescent="0.2">
      <c r="A50" s="444" t="s">
        <v>153</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298"/>
      <c r="AC50" s="297"/>
      <c r="AD50" s="298"/>
      <c r="AE50" s="297"/>
      <c r="AF50" s="298"/>
      <c r="AG50" s="297"/>
    </row>
    <row r="51" spans="1:33" s="14" customFormat="1" ht="15.95" customHeight="1" x14ac:dyDescent="0.2">
      <c r="A51" s="444" t="s">
        <v>154</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298"/>
      <c r="AC51" s="180"/>
      <c r="AD51" s="298"/>
      <c r="AE51" s="180"/>
      <c r="AF51" s="298"/>
      <c r="AG51" s="180"/>
    </row>
    <row r="52" spans="1:33" s="14" customFormat="1" ht="15.95" customHeight="1" x14ac:dyDescent="0.2">
      <c r="A52" s="444" t="s">
        <v>123</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298"/>
      <c r="AC52" s="180"/>
      <c r="AD52" s="298"/>
      <c r="AE52" s="180"/>
      <c r="AF52" s="298"/>
      <c r="AG52" s="180"/>
    </row>
    <row r="53" spans="1:33" s="137" customFormat="1" ht="16.149999999999999" customHeight="1" x14ac:dyDescent="0.2">
      <c r="A53" s="229"/>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29"/>
      <c r="AD53" s="298"/>
      <c r="AE53" s="229"/>
      <c r="AF53" s="298"/>
      <c r="AG53" s="229"/>
    </row>
    <row r="54" spans="1:33" s="14" customFormat="1" ht="12.75" x14ac:dyDescent="0.2">
      <c r="A54" s="230" t="s">
        <v>203</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180"/>
      <c r="AD54" s="298"/>
      <c r="AE54" s="180"/>
      <c r="AF54" s="298"/>
      <c r="AG54" s="180"/>
    </row>
    <row r="55" spans="1:33" s="14" customFormat="1" ht="14.45" customHeight="1" x14ac:dyDescent="0.25">
      <c r="A55" s="231"/>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98"/>
      <c r="AD55" s="260"/>
      <c r="AE55" s="298"/>
      <c r="AF55" s="260"/>
      <c r="AG55" s="298"/>
    </row>
    <row r="56" spans="1:33" s="14" customFormat="1" ht="22.5" customHeight="1" x14ac:dyDescent="0.3">
      <c r="A56" s="254" t="s">
        <v>148</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60"/>
      <c r="AD56" s="299"/>
      <c r="AE56" s="260"/>
      <c r="AF56" s="299"/>
      <c r="AG56" s="260"/>
    </row>
    <row r="57" spans="1:33" s="301" customFormat="1" ht="18" customHeight="1" x14ac:dyDescent="0.3">
      <c r="A57" s="4"/>
      <c r="B57" s="4"/>
      <c r="C57" s="4"/>
      <c r="D57" s="4"/>
      <c r="E57" s="4"/>
      <c r="F57" s="4"/>
      <c r="G57" s="4"/>
      <c r="H57" s="4"/>
      <c r="I57" s="4"/>
      <c r="J57" s="4"/>
      <c r="K57" s="4"/>
      <c r="L57" s="2"/>
      <c r="M57" s="4"/>
      <c r="N57" s="4"/>
      <c r="O57" s="4"/>
      <c r="P57" s="4"/>
      <c r="Q57" s="2"/>
      <c r="R57" s="2"/>
      <c r="S57" s="4"/>
      <c r="T57" s="4"/>
      <c r="U57" s="4"/>
      <c r="V57" s="4"/>
      <c r="W57" s="4"/>
      <c r="X57" s="4"/>
      <c r="Y57" s="4"/>
      <c r="Z57" s="4"/>
      <c r="AA57" s="4"/>
      <c r="AB57" s="4"/>
      <c r="AC57" s="300"/>
      <c r="AD57" s="4"/>
      <c r="AE57" s="300"/>
      <c r="AF57" s="4"/>
      <c r="AG57" s="300"/>
    </row>
  </sheetData>
  <sheetProtection password="F410" sheet="1" selectLockedCells="1"/>
  <mergeCells count="8">
    <mergeCell ref="E4:M4"/>
    <mergeCell ref="A50:AA50"/>
    <mergeCell ref="A51:AA51"/>
    <mergeCell ref="A52:AA52"/>
    <mergeCell ref="A46:O46"/>
    <mergeCell ref="A48:Q48"/>
    <mergeCell ref="A4:D4"/>
    <mergeCell ref="A47:AG47"/>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IF(E13&gt;$E$10,0,E13)</formula1>
    </dataValidation>
  </dataValidations>
  <pageMargins left="0.70866141732283472" right="0.35433070866141736" top="0.39370078740157483" bottom="0" header="0.31496062992125984" footer="0.39370078740157483"/>
  <pageSetup paperSize="9" scale="46" orientation="landscape" r:id="rId1"/>
  <headerFooter>
    <oddFooter>&amp;L&amp;"Arial,Standard"&amp;6w2308101333 -  02.24&amp;R&amp;"Arial,Standard"&amp;6&amp;P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J29:J42</xm:sqref>
        </x14:dataValidation>
        <x14:dataValidation type="list" allowBlank="1" showInputMessage="1" showErrorMessage="1" xr:uid="{00000000-0002-0000-0500-000002000000}">
          <x14:formula1>
            <xm:f>Helper!$I$3:$I$4</xm:f>
          </x14:formula1>
          <xm:sqref>J13:J28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16" workbookViewId="0">
      <selection activeCell="E40" sqref="E40"/>
    </sheetView>
  </sheetViews>
  <sheetFormatPr baseColWidth="10" defaultRowHeight="15" x14ac:dyDescent="0.25"/>
  <cols>
    <col min="1" max="1" width="22.5703125" customWidth="1"/>
    <col min="2" max="2" width="27.7109375" customWidth="1"/>
    <col min="3" max="3" width="31.7109375" customWidth="1"/>
    <col min="4" max="4" width="23.5703125" customWidth="1"/>
    <col min="5" max="5" width="28.5703125" customWidth="1"/>
    <col min="6" max="6" width="27.28515625" customWidth="1"/>
    <col min="7" max="7" width="27.140625" customWidth="1"/>
    <col min="8" max="8" width="23.140625" customWidth="1"/>
    <col min="9" max="9" width="23.28515625" customWidth="1"/>
  </cols>
  <sheetData>
    <row r="1" spans="1:14" ht="51.75" customHeight="1" thickBot="1" x14ac:dyDescent="0.35">
      <c r="A1" s="451" t="s">
        <v>134</v>
      </c>
      <c r="B1" s="451"/>
      <c r="C1" s="451"/>
      <c r="D1" s="451"/>
      <c r="E1" s="451"/>
      <c r="F1" s="451"/>
      <c r="G1" s="451"/>
      <c r="H1" s="451"/>
      <c r="I1" s="451"/>
    </row>
    <row r="2" spans="1:14" ht="33" customHeight="1" x14ac:dyDescent="0.25">
      <c r="A2" s="118" t="s">
        <v>1</v>
      </c>
      <c r="B2" s="119" t="s">
        <v>126</v>
      </c>
      <c r="C2" s="119" t="s">
        <v>127</v>
      </c>
      <c r="D2" s="119" t="s">
        <v>128</v>
      </c>
      <c r="E2" s="119" t="s">
        <v>129</v>
      </c>
      <c r="F2" s="120" t="s">
        <v>130</v>
      </c>
      <c r="G2" s="119" t="s">
        <v>131</v>
      </c>
      <c r="H2" s="119" t="s">
        <v>132</v>
      </c>
      <c r="I2" s="121" t="s">
        <v>133</v>
      </c>
      <c r="J2" s="117"/>
      <c r="K2" s="117"/>
      <c r="L2" s="117"/>
      <c r="M2" s="117"/>
      <c r="N2" s="117"/>
    </row>
    <row r="3" spans="1:14" x14ac:dyDescent="0.25">
      <c r="A3" s="122">
        <f>'Ermittlung Personalausgaben '!B13</f>
        <v>0</v>
      </c>
      <c r="B3" s="123">
        <f>'Ermittlung Personalausgaben '!G13</f>
        <v>0</v>
      </c>
      <c r="C3" s="123">
        <f>'Ermittlung Personalausgaben '!H13</f>
        <v>0</v>
      </c>
      <c r="D3" s="124" t="str">
        <f>'Ermittlung Personalausgaben '!I13</f>
        <v/>
      </c>
      <c r="E3" s="125">
        <f>'Ermittlung Personalausgaben '!J13</f>
        <v>0</v>
      </c>
      <c r="F3" s="123" t="e">
        <f>'Ermittlung Personalausgaben '!#REF!</f>
        <v>#REF!</v>
      </c>
      <c r="G3" s="123" t="e">
        <f>'Ermittlung Personalausgaben '!#REF!</f>
        <v>#REF!</v>
      </c>
      <c r="H3" s="123" t="e">
        <f>'Ermittlung Personalausgaben '!#REF!</f>
        <v>#REF!</v>
      </c>
      <c r="I3" s="126" t="e">
        <f>'Ermittlung Personalausgaben '!#REF!</f>
        <v>#REF!</v>
      </c>
      <c r="J3" s="117"/>
      <c r="K3" s="117"/>
      <c r="L3" s="117"/>
      <c r="M3" s="117"/>
      <c r="N3" s="117"/>
    </row>
    <row r="4" spans="1:14" x14ac:dyDescent="0.25">
      <c r="A4" s="122">
        <f>'Ermittlung Personalausgaben '!B14</f>
        <v>0</v>
      </c>
      <c r="B4" s="123">
        <f>'Ermittlung Personalausgaben '!G14</f>
        <v>0</v>
      </c>
      <c r="C4" s="123">
        <f>'Ermittlung Personalausgaben '!H14</f>
        <v>0</v>
      </c>
      <c r="D4" s="124" t="str">
        <f>'Ermittlung Personalausgaben '!I14</f>
        <v/>
      </c>
      <c r="E4" s="125">
        <f>'Ermittlung Personalausgaben '!J14</f>
        <v>0</v>
      </c>
      <c r="F4" s="123" t="e">
        <f>'Ermittlung Personalausgaben '!#REF!</f>
        <v>#REF!</v>
      </c>
      <c r="G4" s="123" t="e">
        <f>'Ermittlung Personalausgaben '!#REF!</f>
        <v>#REF!</v>
      </c>
      <c r="H4" s="123" t="e">
        <f>'Ermittlung Personalausgaben '!#REF!</f>
        <v>#REF!</v>
      </c>
      <c r="I4" s="126" t="e">
        <f>'Ermittlung Personalausgaben '!#REF!</f>
        <v>#REF!</v>
      </c>
      <c r="J4" s="117"/>
      <c r="K4" s="117"/>
      <c r="L4" s="117"/>
      <c r="M4" s="117"/>
      <c r="N4" s="117"/>
    </row>
    <row r="5" spans="1:14" x14ac:dyDescent="0.25">
      <c r="A5" s="122">
        <f>'Ermittlung Personalausgaben '!B15</f>
        <v>0</v>
      </c>
      <c r="B5" s="123">
        <f>'Ermittlung Personalausgaben '!G15</f>
        <v>0</v>
      </c>
      <c r="C5" s="123">
        <f>'Ermittlung Personalausgaben '!H15</f>
        <v>0</v>
      </c>
      <c r="D5" s="124" t="str">
        <f>'Ermittlung Personalausgaben '!I15</f>
        <v/>
      </c>
      <c r="E5" s="125">
        <f>'Ermittlung Personalausgaben '!J15</f>
        <v>0</v>
      </c>
      <c r="F5" s="123" t="e">
        <f>'Ermittlung Personalausgaben '!#REF!</f>
        <v>#REF!</v>
      </c>
      <c r="G5" s="123" t="e">
        <f>'Ermittlung Personalausgaben '!#REF!</f>
        <v>#REF!</v>
      </c>
      <c r="H5" s="123" t="e">
        <f>'Ermittlung Personalausgaben '!#REF!</f>
        <v>#REF!</v>
      </c>
      <c r="I5" s="126" t="e">
        <f>'Ermittlung Personalausgaben '!#REF!</f>
        <v>#REF!</v>
      </c>
      <c r="J5" s="117"/>
      <c r="K5" s="117"/>
      <c r="L5" s="117"/>
      <c r="M5" s="117"/>
      <c r="N5" s="117"/>
    </row>
    <row r="6" spans="1:14" x14ac:dyDescent="0.25">
      <c r="A6" s="122">
        <f>'Ermittlung Personalausgaben '!B16</f>
        <v>0</v>
      </c>
      <c r="B6" s="123">
        <f>'Ermittlung Personalausgaben '!G16</f>
        <v>0</v>
      </c>
      <c r="C6" s="123">
        <f>'Ermittlung Personalausgaben '!H16</f>
        <v>0</v>
      </c>
      <c r="D6" s="124" t="str">
        <f>'Ermittlung Personalausgaben '!I16</f>
        <v/>
      </c>
      <c r="E6" s="125">
        <f>'Ermittlung Personalausgaben '!J16</f>
        <v>0</v>
      </c>
      <c r="F6" s="123" t="e">
        <f>'Ermittlung Personalausgaben '!#REF!</f>
        <v>#REF!</v>
      </c>
      <c r="G6" s="123" t="e">
        <f>'Ermittlung Personalausgaben '!#REF!</f>
        <v>#REF!</v>
      </c>
      <c r="H6" s="123" t="e">
        <f>'Ermittlung Personalausgaben '!#REF!</f>
        <v>#REF!</v>
      </c>
      <c r="I6" s="126" t="e">
        <f>'Ermittlung Personalausgaben '!#REF!</f>
        <v>#REF!</v>
      </c>
      <c r="J6" s="117"/>
      <c r="K6" s="117"/>
      <c r="L6" s="117"/>
      <c r="M6" s="117"/>
      <c r="N6" s="117"/>
    </row>
    <row r="7" spans="1:14" x14ac:dyDescent="0.25">
      <c r="A7" s="122">
        <f>'Ermittlung Personalausgaben '!B17</f>
        <v>0</v>
      </c>
      <c r="B7" s="123">
        <f>'Ermittlung Personalausgaben '!G17</f>
        <v>0</v>
      </c>
      <c r="C7" s="123">
        <f>'Ermittlung Personalausgaben '!H17</f>
        <v>0</v>
      </c>
      <c r="D7" s="124" t="str">
        <f>'Ermittlung Personalausgaben '!I17</f>
        <v/>
      </c>
      <c r="E7" s="125">
        <f>'Ermittlung Personalausgaben '!J17</f>
        <v>0</v>
      </c>
      <c r="F7" s="123" t="e">
        <f>'Ermittlung Personalausgaben '!#REF!</f>
        <v>#REF!</v>
      </c>
      <c r="G7" s="123" t="e">
        <f>'Ermittlung Personalausgaben '!#REF!</f>
        <v>#REF!</v>
      </c>
      <c r="H7" s="123" t="e">
        <f>'Ermittlung Personalausgaben '!#REF!</f>
        <v>#REF!</v>
      </c>
      <c r="I7" s="126" t="e">
        <f>'Ermittlung Personalausgaben '!#REF!</f>
        <v>#REF!</v>
      </c>
      <c r="J7" s="117"/>
      <c r="K7" s="117"/>
      <c r="L7" s="117"/>
      <c r="M7" s="117"/>
      <c r="N7" s="117"/>
    </row>
    <row r="8" spans="1:14" x14ac:dyDescent="0.25">
      <c r="A8" s="122">
        <f>'Ermittlung Personalausgaben '!B18</f>
        <v>0</v>
      </c>
      <c r="B8" s="123">
        <f>'Ermittlung Personalausgaben '!G18</f>
        <v>0</v>
      </c>
      <c r="C8" s="123">
        <f>'Ermittlung Personalausgaben '!H18</f>
        <v>0</v>
      </c>
      <c r="D8" s="124" t="str">
        <f>'Ermittlung Personalausgaben '!I18</f>
        <v/>
      </c>
      <c r="E8" s="125">
        <f>'Ermittlung Personalausgaben '!J18</f>
        <v>0</v>
      </c>
      <c r="F8" s="123" t="e">
        <f>'Ermittlung Personalausgaben '!#REF!</f>
        <v>#REF!</v>
      </c>
      <c r="G8" s="123" t="e">
        <f>'Ermittlung Personalausgaben '!#REF!</f>
        <v>#REF!</v>
      </c>
      <c r="H8" s="123" t="e">
        <f>'Ermittlung Personalausgaben '!#REF!</f>
        <v>#REF!</v>
      </c>
      <c r="I8" s="126" t="e">
        <f>'Ermittlung Personalausgaben '!#REF!</f>
        <v>#REF!</v>
      </c>
      <c r="J8" s="117"/>
      <c r="K8" s="117"/>
      <c r="L8" s="117"/>
      <c r="M8" s="117"/>
      <c r="N8" s="117"/>
    </row>
    <row r="9" spans="1:14" x14ac:dyDescent="0.25">
      <c r="A9" s="122">
        <f>'Ermittlung Personalausgaben '!B19</f>
        <v>0</v>
      </c>
      <c r="B9" s="123">
        <f>'Ermittlung Personalausgaben '!G19</f>
        <v>0</v>
      </c>
      <c r="C9" s="123">
        <f>'Ermittlung Personalausgaben '!H19</f>
        <v>0</v>
      </c>
      <c r="D9" s="124" t="str">
        <f>'Ermittlung Personalausgaben '!I19</f>
        <v/>
      </c>
      <c r="E9" s="125">
        <f>'Ermittlung Personalausgaben '!J19</f>
        <v>0</v>
      </c>
      <c r="F9" s="123" t="e">
        <f>'Ermittlung Personalausgaben '!#REF!</f>
        <v>#REF!</v>
      </c>
      <c r="G9" s="123" t="e">
        <f>'Ermittlung Personalausgaben '!#REF!</f>
        <v>#REF!</v>
      </c>
      <c r="H9" s="123" t="e">
        <f>'Ermittlung Personalausgaben '!#REF!</f>
        <v>#REF!</v>
      </c>
      <c r="I9" s="126" t="e">
        <f>'Ermittlung Personalausgaben '!#REF!</f>
        <v>#REF!</v>
      </c>
      <c r="J9" s="117"/>
      <c r="K9" s="117"/>
      <c r="L9" s="117"/>
      <c r="M9" s="117"/>
      <c r="N9" s="117"/>
    </row>
    <row r="10" spans="1:14" x14ac:dyDescent="0.25">
      <c r="A10" s="122">
        <f>'Ermittlung Personalausgaben '!B20</f>
        <v>0</v>
      </c>
      <c r="B10" s="123">
        <f>'Ermittlung Personalausgaben '!G20</f>
        <v>0</v>
      </c>
      <c r="C10" s="123">
        <f>'Ermittlung Personalausgaben '!H20</f>
        <v>0</v>
      </c>
      <c r="D10" s="124" t="str">
        <f>'Ermittlung Personalausgaben '!I20</f>
        <v/>
      </c>
      <c r="E10" s="125">
        <f>'Ermittlung Personalausgaben '!J20</f>
        <v>0</v>
      </c>
      <c r="F10" s="123" t="e">
        <f>'Ermittlung Personalausgaben '!#REF!</f>
        <v>#REF!</v>
      </c>
      <c r="G10" s="123" t="e">
        <f>'Ermittlung Personalausgaben '!#REF!</f>
        <v>#REF!</v>
      </c>
      <c r="H10" s="123" t="e">
        <f>'Ermittlung Personalausgaben '!#REF!</f>
        <v>#REF!</v>
      </c>
      <c r="I10" s="126" t="e">
        <f>'Ermittlung Personalausgaben '!#REF!</f>
        <v>#REF!</v>
      </c>
      <c r="J10" s="117"/>
      <c r="K10" s="117"/>
      <c r="L10" s="117"/>
      <c r="M10" s="117"/>
      <c r="N10" s="117"/>
    </row>
    <row r="11" spans="1:14" x14ac:dyDescent="0.25">
      <c r="A11" s="122">
        <f>'Ermittlung Personalausgaben '!B21</f>
        <v>0</v>
      </c>
      <c r="B11" s="123">
        <f>'Ermittlung Personalausgaben '!G21</f>
        <v>0</v>
      </c>
      <c r="C11" s="123">
        <f>'Ermittlung Personalausgaben '!H21</f>
        <v>0</v>
      </c>
      <c r="D11" s="124" t="str">
        <f>'Ermittlung Personalausgaben '!I21</f>
        <v/>
      </c>
      <c r="E11" s="125">
        <f>'Ermittlung Personalausgaben '!J21</f>
        <v>0</v>
      </c>
      <c r="F11" s="123" t="e">
        <f>'Ermittlung Personalausgaben '!#REF!</f>
        <v>#REF!</v>
      </c>
      <c r="G11" s="123" t="e">
        <f>'Ermittlung Personalausgaben '!#REF!</f>
        <v>#REF!</v>
      </c>
      <c r="H11" s="123" t="e">
        <f>'Ermittlung Personalausgaben '!#REF!</f>
        <v>#REF!</v>
      </c>
      <c r="I11" s="126" t="e">
        <f>'Ermittlung Personalausgaben '!#REF!</f>
        <v>#REF!</v>
      </c>
      <c r="J11" s="117"/>
      <c r="K11" s="117"/>
      <c r="L11" s="117"/>
      <c r="M11" s="117"/>
      <c r="N11" s="117"/>
    </row>
    <row r="12" spans="1:14" x14ac:dyDescent="0.25">
      <c r="A12" s="122">
        <f>'Ermittlung Personalausgaben '!B22</f>
        <v>0</v>
      </c>
      <c r="B12" s="123">
        <f>'Ermittlung Personalausgaben '!G22</f>
        <v>0</v>
      </c>
      <c r="C12" s="123">
        <f>'Ermittlung Personalausgaben '!H22</f>
        <v>0</v>
      </c>
      <c r="D12" s="124" t="str">
        <f>'Ermittlung Personalausgaben '!I22</f>
        <v/>
      </c>
      <c r="E12" s="125">
        <f>'Ermittlung Personalausgaben '!J22</f>
        <v>0</v>
      </c>
      <c r="F12" s="123" t="e">
        <f>'Ermittlung Personalausgaben '!#REF!</f>
        <v>#REF!</v>
      </c>
      <c r="G12" s="123" t="e">
        <f>'Ermittlung Personalausgaben '!#REF!</f>
        <v>#REF!</v>
      </c>
      <c r="H12" s="123" t="e">
        <f>'Ermittlung Personalausgaben '!#REF!</f>
        <v>#REF!</v>
      </c>
      <c r="I12" s="126" t="e">
        <f>'Ermittlung Personalausgaben '!#REF!</f>
        <v>#REF!</v>
      </c>
      <c r="J12" s="117"/>
      <c r="K12" s="117"/>
      <c r="L12" s="117"/>
      <c r="M12" s="117"/>
      <c r="N12" s="117"/>
    </row>
    <row r="13" spans="1:14" x14ac:dyDescent="0.25">
      <c r="A13" s="122">
        <f>'Ermittlung Personalausgaben '!B23</f>
        <v>0</v>
      </c>
      <c r="B13" s="123">
        <f>'Ermittlung Personalausgaben '!G23</f>
        <v>0</v>
      </c>
      <c r="C13" s="123">
        <f>'Ermittlung Personalausgaben '!H23</f>
        <v>0</v>
      </c>
      <c r="D13" s="124" t="str">
        <f>'Ermittlung Personalausgaben '!I23</f>
        <v/>
      </c>
      <c r="E13" s="125">
        <f>'Ermittlung Personalausgaben '!J23</f>
        <v>0</v>
      </c>
      <c r="F13" s="123" t="e">
        <f>'Ermittlung Personalausgaben '!#REF!</f>
        <v>#REF!</v>
      </c>
      <c r="G13" s="123" t="e">
        <f>'Ermittlung Personalausgaben '!#REF!</f>
        <v>#REF!</v>
      </c>
      <c r="H13" s="123" t="e">
        <f>'Ermittlung Personalausgaben '!#REF!</f>
        <v>#REF!</v>
      </c>
      <c r="I13" s="126" t="e">
        <f>'Ermittlung Personalausgaben '!#REF!</f>
        <v>#REF!</v>
      </c>
      <c r="J13" s="117"/>
      <c r="K13" s="117"/>
      <c r="L13" s="117"/>
      <c r="M13" s="117"/>
      <c r="N13" s="117"/>
    </row>
    <row r="14" spans="1:14" x14ac:dyDescent="0.25">
      <c r="A14" s="122">
        <f>'Ermittlung Personalausgaben '!B24</f>
        <v>0</v>
      </c>
      <c r="B14" s="123">
        <f>'Ermittlung Personalausgaben '!G24</f>
        <v>0</v>
      </c>
      <c r="C14" s="123">
        <f>'Ermittlung Personalausgaben '!H24</f>
        <v>0</v>
      </c>
      <c r="D14" s="124" t="str">
        <f>'Ermittlung Personalausgaben '!I24</f>
        <v/>
      </c>
      <c r="E14" s="125">
        <f>'Ermittlung Personalausgaben '!J24</f>
        <v>0</v>
      </c>
      <c r="F14" s="123" t="e">
        <f>'Ermittlung Personalausgaben '!#REF!</f>
        <v>#REF!</v>
      </c>
      <c r="G14" s="123" t="e">
        <f>'Ermittlung Personalausgaben '!#REF!</f>
        <v>#REF!</v>
      </c>
      <c r="H14" s="123" t="e">
        <f>'Ermittlung Personalausgaben '!#REF!</f>
        <v>#REF!</v>
      </c>
      <c r="I14" s="126" t="e">
        <f>'Ermittlung Personalausgaben '!#REF!</f>
        <v>#REF!</v>
      </c>
      <c r="J14" s="117"/>
      <c r="K14" s="117"/>
      <c r="L14" s="117"/>
      <c r="M14" s="117"/>
      <c r="N14" s="117"/>
    </row>
    <row r="15" spans="1:14" x14ac:dyDescent="0.25">
      <c r="A15" s="122">
        <f>'Ermittlung Personalausgaben '!B25</f>
        <v>0</v>
      </c>
      <c r="B15" s="123">
        <f>'Ermittlung Personalausgaben '!G25</f>
        <v>0</v>
      </c>
      <c r="C15" s="123">
        <f>'Ermittlung Personalausgaben '!H25</f>
        <v>0</v>
      </c>
      <c r="D15" s="124" t="str">
        <f>'Ermittlung Personalausgaben '!I25</f>
        <v/>
      </c>
      <c r="E15" s="125">
        <f>'Ermittlung Personalausgaben '!J25</f>
        <v>0</v>
      </c>
      <c r="F15" s="123" t="e">
        <f>'Ermittlung Personalausgaben '!#REF!</f>
        <v>#REF!</v>
      </c>
      <c r="G15" s="123" t="e">
        <f>'Ermittlung Personalausgaben '!#REF!</f>
        <v>#REF!</v>
      </c>
      <c r="H15" s="123" t="e">
        <f>'Ermittlung Personalausgaben '!#REF!</f>
        <v>#REF!</v>
      </c>
      <c r="I15" s="126" t="e">
        <f>'Ermittlung Personalausgaben '!#REF!</f>
        <v>#REF!</v>
      </c>
      <c r="J15" s="117"/>
      <c r="K15" s="117"/>
      <c r="L15" s="117"/>
      <c r="M15" s="117"/>
      <c r="N15" s="117"/>
    </row>
    <row r="16" spans="1:14" x14ac:dyDescent="0.25">
      <c r="A16" s="122">
        <f>'Ermittlung Personalausgaben '!B26</f>
        <v>0</v>
      </c>
      <c r="B16" s="123">
        <f>'Ermittlung Personalausgaben '!G26</f>
        <v>0</v>
      </c>
      <c r="C16" s="123">
        <f>'Ermittlung Personalausgaben '!H26</f>
        <v>0</v>
      </c>
      <c r="D16" s="124" t="str">
        <f>'Ermittlung Personalausgaben '!I26</f>
        <v/>
      </c>
      <c r="E16" s="125">
        <f>'Ermittlung Personalausgaben '!J26</f>
        <v>0</v>
      </c>
      <c r="F16" s="123" t="e">
        <f>'Ermittlung Personalausgaben '!#REF!</f>
        <v>#REF!</v>
      </c>
      <c r="G16" s="123" t="e">
        <f>'Ermittlung Personalausgaben '!#REF!</f>
        <v>#REF!</v>
      </c>
      <c r="H16" s="123" t="e">
        <f>'Ermittlung Personalausgaben '!#REF!</f>
        <v>#REF!</v>
      </c>
      <c r="I16" s="126" t="e">
        <f>'Ermittlung Personalausgaben '!#REF!</f>
        <v>#REF!</v>
      </c>
      <c r="J16" s="117"/>
      <c r="K16" s="117"/>
      <c r="L16" s="117"/>
      <c r="M16" s="117"/>
      <c r="N16" s="117"/>
    </row>
    <row r="17" spans="1:14" x14ac:dyDescent="0.25">
      <c r="A17" s="122">
        <f>'Ermittlung Personalausgaben '!B27</f>
        <v>0</v>
      </c>
      <c r="B17" s="123">
        <f>'Ermittlung Personalausgaben '!G27</f>
        <v>0</v>
      </c>
      <c r="C17" s="123">
        <f>'Ermittlung Personalausgaben '!H27</f>
        <v>0</v>
      </c>
      <c r="D17" s="124" t="str">
        <f>'Ermittlung Personalausgaben '!I27</f>
        <v/>
      </c>
      <c r="E17" s="125">
        <f>'Ermittlung Personalausgaben '!J27</f>
        <v>0</v>
      </c>
      <c r="F17" s="123" t="e">
        <f>'Ermittlung Personalausgaben '!#REF!</f>
        <v>#REF!</v>
      </c>
      <c r="G17" s="123" t="e">
        <f>'Ermittlung Personalausgaben '!#REF!</f>
        <v>#REF!</v>
      </c>
      <c r="H17" s="123" t="e">
        <f>'Ermittlung Personalausgaben '!#REF!</f>
        <v>#REF!</v>
      </c>
      <c r="I17" s="126" t="e">
        <f>'Ermittlung Personalausgaben '!#REF!</f>
        <v>#REF!</v>
      </c>
      <c r="J17" s="117"/>
      <c r="K17" s="117"/>
      <c r="L17" s="117"/>
      <c r="M17" s="117"/>
      <c r="N17" s="117"/>
    </row>
    <row r="18" spans="1:14" x14ac:dyDescent="0.25">
      <c r="A18" s="122">
        <f>'Ermittlung Personalausgaben '!B28</f>
        <v>0</v>
      </c>
      <c r="B18" s="123">
        <f>'Ermittlung Personalausgaben '!G28</f>
        <v>0</v>
      </c>
      <c r="C18" s="123">
        <f>'Ermittlung Personalausgaben '!H28</f>
        <v>0</v>
      </c>
      <c r="D18" s="124" t="str">
        <f>'Ermittlung Personalausgaben '!I28</f>
        <v/>
      </c>
      <c r="E18" s="125">
        <f>'Ermittlung Personalausgaben '!J28</f>
        <v>0</v>
      </c>
      <c r="F18" s="123" t="e">
        <f>'Ermittlung Personalausgaben '!#REF!</f>
        <v>#REF!</v>
      </c>
      <c r="G18" s="123" t="e">
        <f>'Ermittlung Personalausgaben '!#REF!</f>
        <v>#REF!</v>
      </c>
      <c r="H18" s="123" t="e">
        <f>'Ermittlung Personalausgaben '!#REF!</f>
        <v>#REF!</v>
      </c>
      <c r="I18" s="126" t="e">
        <f>'Ermittlung Personalausgaben '!#REF!</f>
        <v>#REF!</v>
      </c>
      <c r="J18" s="117"/>
      <c r="K18" s="117"/>
      <c r="L18" s="117"/>
      <c r="M18" s="117"/>
      <c r="N18" s="117"/>
    </row>
    <row r="19" spans="1:14" x14ac:dyDescent="0.25">
      <c r="A19" s="122">
        <f>'Ermittlung Personalausgaben '!B29</f>
        <v>0</v>
      </c>
      <c r="B19" s="123">
        <f>'Ermittlung Personalausgaben '!G29</f>
        <v>0</v>
      </c>
      <c r="C19" s="123">
        <f>'Ermittlung Personalausgaben '!H29</f>
        <v>0</v>
      </c>
      <c r="D19" s="124" t="str">
        <f>'Ermittlung Personalausgaben '!I29</f>
        <v/>
      </c>
      <c r="E19" s="125">
        <f>'Ermittlung Personalausgaben '!J29</f>
        <v>0</v>
      </c>
      <c r="F19" s="123" t="e">
        <f>'Ermittlung Personalausgaben '!#REF!</f>
        <v>#REF!</v>
      </c>
      <c r="G19" s="123" t="e">
        <f>'Ermittlung Personalausgaben '!#REF!</f>
        <v>#REF!</v>
      </c>
      <c r="H19" s="123" t="e">
        <f>'Ermittlung Personalausgaben '!#REF!</f>
        <v>#REF!</v>
      </c>
      <c r="I19" s="126" t="e">
        <f>'Ermittlung Personalausgaben '!#REF!</f>
        <v>#REF!</v>
      </c>
      <c r="J19" s="117"/>
      <c r="K19" s="117"/>
      <c r="L19" s="117"/>
      <c r="M19" s="117"/>
      <c r="N19" s="117"/>
    </row>
    <row r="20" spans="1:14" x14ac:dyDescent="0.25">
      <c r="A20" s="122">
        <f>'Ermittlung Personalausgaben '!B30</f>
        <v>0</v>
      </c>
      <c r="B20" s="123">
        <f>'Ermittlung Personalausgaben '!G30</f>
        <v>0</v>
      </c>
      <c r="C20" s="123">
        <f>'Ermittlung Personalausgaben '!H30</f>
        <v>0</v>
      </c>
      <c r="D20" s="124" t="str">
        <f>'Ermittlung Personalausgaben '!I30</f>
        <v/>
      </c>
      <c r="E20" s="125">
        <f>'Ermittlung Personalausgaben '!J30</f>
        <v>0</v>
      </c>
      <c r="F20" s="123" t="e">
        <f>'Ermittlung Personalausgaben '!#REF!</f>
        <v>#REF!</v>
      </c>
      <c r="G20" s="123" t="e">
        <f>'Ermittlung Personalausgaben '!#REF!</f>
        <v>#REF!</v>
      </c>
      <c r="H20" s="123" t="e">
        <f>'Ermittlung Personalausgaben '!#REF!</f>
        <v>#REF!</v>
      </c>
      <c r="I20" s="126" t="e">
        <f>'Ermittlung Personalausgaben '!#REF!</f>
        <v>#REF!</v>
      </c>
      <c r="J20" s="117"/>
      <c r="K20" s="117"/>
      <c r="L20" s="117"/>
      <c r="M20" s="117"/>
      <c r="N20" s="117"/>
    </row>
    <row r="21" spans="1:14" x14ac:dyDescent="0.25">
      <c r="A21" s="122">
        <f>'Ermittlung Personalausgaben '!B31</f>
        <v>0</v>
      </c>
      <c r="B21" s="123">
        <f>'Ermittlung Personalausgaben '!G31</f>
        <v>0</v>
      </c>
      <c r="C21" s="123">
        <f>'Ermittlung Personalausgaben '!H31</f>
        <v>0</v>
      </c>
      <c r="D21" s="124" t="str">
        <f>'Ermittlung Personalausgaben '!I31</f>
        <v/>
      </c>
      <c r="E21" s="125">
        <f>'Ermittlung Personalausgaben '!J31</f>
        <v>0</v>
      </c>
      <c r="F21" s="123" t="e">
        <f>'Ermittlung Personalausgaben '!#REF!</f>
        <v>#REF!</v>
      </c>
      <c r="G21" s="123" t="e">
        <f>'Ermittlung Personalausgaben '!#REF!</f>
        <v>#REF!</v>
      </c>
      <c r="H21" s="123" t="e">
        <f>'Ermittlung Personalausgaben '!#REF!</f>
        <v>#REF!</v>
      </c>
      <c r="I21" s="126" t="e">
        <f>'Ermittlung Personalausgaben '!#REF!</f>
        <v>#REF!</v>
      </c>
      <c r="J21" s="117"/>
      <c r="K21" s="117"/>
      <c r="L21" s="117"/>
      <c r="M21" s="117"/>
      <c r="N21" s="117"/>
    </row>
    <row r="22" spans="1:14" x14ac:dyDescent="0.25">
      <c r="A22" s="122">
        <f>'Ermittlung Personalausgaben '!B32</f>
        <v>0</v>
      </c>
      <c r="B22" s="123">
        <f>'Ermittlung Personalausgaben '!G32</f>
        <v>0</v>
      </c>
      <c r="C22" s="123">
        <f>'Ermittlung Personalausgaben '!H32</f>
        <v>0</v>
      </c>
      <c r="D22" s="124" t="str">
        <f>'Ermittlung Personalausgaben '!I32</f>
        <v/>
      </c>
      <c r="E22" s="125">
        <f>'Ermittlung Personalausgaben '!J32</f>
        <v>0</v>
      </c>
      <c r="F22" s="123" t="e">
        <f>'Ermittlung Personalausgaben '!#REF!</f>
        <v>#REF!</v>
      </c>
      <c r="G22" s="123" t="e">
        <f>'Ermittlung Personalausgaben '!#REF!</f>
        <v>#REF!</v>
      </c>
      <c r="H22" s="123" t="e">
        <f>'Ermittlung Personalausgaben '!#REF!</f>
        <v>#REF!</v>
      </c>
      <c r="I22" s="126" t="e">
        <f>'Ermittlung Personalausgaben '!#REF!</f>
        <v>#REF!</v>
      </c>
      <c r="J22" s="117"/>
      <c r="K22" s="117"/>
      <c r="L22" s="117"/>
      <c r="M22" s="117"/>
      <c r="N22" s="117"/>
    </row>
    <row r="23" spans="1:14" x14ac:dyDescent="0.25">
      <c r="A23" s="122">
        <f>'Ermittlung Personalausgaben '!B33</f>
        <v>0</v>
      </c>
      <c r="B23" s="123">
        <f>'Ermittlung Personalausgaben '!G33</f>
        <v>0</v>
      </c>
      <c r="C23" s="123">
        <f>'Ermittlung Personalausgaben '!H33</f>
        <v>0</v>
      </c>
      <c r="D23" s="124" t="str">
        <f>'Ermittlung Personalausgaben '!I33</f>
        <v/>
      </c>
      <c r="E23" s="125">
        <f>'Ermittlung Personalausgaben '!J33</f>
        <v>0</v>
      </c>
      <c r="F23" s="123" t="e">
        <f>'Ermittlung Personalausgaben '!#REF!</f>
        <v>#REF!</v>
      </c>
      <c r="G23" s="123" t="e">
        <f>'Ermittlung Personalausgaben '!#REF!</f>
        <v>#REF!</v>
      </c>
      <c r="H23" s="123" t="e">
        <f>'Ermittlung Personalausgaben '!#REF!</f>
        <v>#REF!</v>
      </c>
      <c r="I23" s="126" t="e">
        <f>'Ermittlung Personalausgaben '!#REF!</f>
        <v>#REF!</v>
      </c>
      <c r="J23" s="117"/>
      <c r="K23" s="117"/>
      <c r="L23" s="117"/>
      <c r="M23" s="117"/>
      <c r="N23" s="117"/>
    </row>
    <row r="24" spans="1:14" x14ac:dyDescent="0.25">
      <c r="A24" s="122">
        <f>'Ermittlung Personalausgaben '!B34</f>
        <v>0</v>
      </c>
      <c r="B24" s="123">
        <f>'Ermittlung Personalausgaben '!G34</f>
        <v>0</v>
      </c>
      <c r="C24" s="123">
        <f>'Ermittlung Personalausgaben '!H34</f>
        <v>0</v>
      </c>
      <c r="D24" s="124" t="str">
        <f>'Ermittlung Personalausgaben '!I34</f>
        <v/>
      </c>
      <c r="E24" s="125">
        <f>'Ermittlung Personalausgaben '!J34</f>
        <v>0</v>
      </c>
      <c r="F24" s="123" t="e">
        <f>'Ermittlung Personalausgaben '!#REF!</f>
        <v>#REF!</v>
      </c>
      <c r="G24" s="123" t="e">
        <f>'Ermittlung Personalausgaben '!#REF!</f>
        <v>#REF!</v>
      </c>
      <c r="H24" s="123" t="e">
        <f>'Ermittlung Personalausgaben '!#REF!</f>
        <v>#REF!</v>
      </c>
      <c r="I24" s="126" t="e">
        <f>'Ermittlung Personalausgaben '!#REF!</f>
        <v>#REF!</v>
      </c>
      <c r="J24" s="117"/>
      <c r="K24" s="117"/>
      <c r="L24" s="117"/>
      <c r="M24" s="117"/>
      <c r="N24" s="117"/>
    </row>
    <row r="25" spans="1:14" x14ac:dyDescent="0.25">
      <c r="A25" s="122">
        <f>'Ermittlung Personalausgaben '!B35</f>
        <v>0</v>
      </c>
      <c r="B25" s="123">
        <f>'Ermittlung Personalausgaben '!G35</f>
        <v>0</v>
      </c>
      <c r="C25" s="123">
        <f>'Ermittlung Personalausgaben '!H35</f>
        <v>0</v>
      </c>
      <c r="D25" s="124" t="str">
        <f>'Ermittlung Personalausgaben '!I35</f>
        <v/>
      </c>
      <c r="E25" s="125">
        <f>'Ermittlung Personalausgaben '!J35</f>
        <v>0</v>
      </c>
      <c r="F25" s="123" t="e">
        <f>'Ermittlung Personalausgaben '!#REF!</f>
        <v>#REF!</v>
      </c>
      <c r="G25" s="123" t="e">
        <f>'Ermittlung Personalausgaben '!#REF!</f>
        <v>#REF!</v>
      </c>
      <c r="H25" s="123" t="e">
        <f>'Ermittlung Personalausgaben '!#REF!</f>
        <v>#REF!</v>
      </c>
      <c r="I25" s="126" t="e">
        <f>'Ermittlung Personalausgaben '!#REF!</f>
        <v>#REF!</v>
      </c>
      <c r="J25" s="117"/>
      <c r="K25" s="117"/>
      <c r="L25" s="117"/>
      <c r="M25" s="117"/>
      <c r="N25" s="117"/>
    </row>
    <row r="26" spans="1:14" x14ac:dyDescent="0.25">
      <c r="A26" s="122">
        <f>'Ermittlung Personalausgaben '!B36</f>
        <v>0</v>
      </c>
      <c r="B26" s="123">
        <f>'Ermittlung Personalausgaben '!G36</f>
        <v>0</v>
      </c>
      <c r="C26" s="123">
        <f>'Ermittlung Personalausgaben '!H36</f>
        <v>0</v>
      </c>
      <c r="D26" s="124" t="str">
        <f>'Ermittlung Personalausgaben '!I36</f>
        <v/>
      </c>
      <c r="E26" s="125">
        <f>'Ermittlung Personalausgaben '!J36</f>
        <v>0</v>
      </c>
      <c r="F26" s="123" t="e">
        <f>'Ermittlung Personalausgaben '!#REF!</f>
        <v>#REF!</v>
      </c>
      <c r="G26" s="123" t="e">
        <f>'Ermittlung Personalausgaben '!#REF!</f>
        <v>#REF!</v>
      </c>
      <c r="H26" s="123" t="e">
        <f>'Ermittlung Personalausgaben '!#REF!</f>
        <v>#REF!</v>
      </c>
      <c r="I26" s="126" t="e">
        <f>'Ermittlung Personalausgaben '!#REF!</f>
        <v>#REF!</v>
      </c>
      <c r="J26" s="117"/>
      <c r="K26" s="117"/>
      <c r="L26" s="117"/>
      <c r="M26" s="117"/>
      <c r="N26" s="117"/>
    </row>
    <row r="27" spans="1:14" x14ac:dyDescent="0.25">
      <c r="A27" s="122">
        <f>'Ermittlung Personalausgaben '!B37</f>
        <v>0</v>
      </c>
      <c r="B27" s="123">
        <f>'Ermittlung Personalausgaben '!G37</f>
        <v>0</v>
      </c>
      <c r="C27" s="123">
        <f>'Ermittlung Personalausgaben '!H37</f>
        <v>0</v>
      </c>
      <c r="D27" s="124" t="str">
        <f>'Ermittlung Personalausgaben '!I37</f>
        <v/>
      </c>
      <c r="E27" s="125">
        <f>'Ermittlung Personalausgaben '!J37</f>
        <v>0</v>
      </c>
      <c r="F27" s="123" t="e">
        <f>'Ermittlung Personalausgaben '!#REF!</f>
        <v>#REF!</v>
      </c>
      <c r="G27" s="123" t="e">
        <f>'Ermittlung Personalausgaben '!#REF!</f>
        <v>#REF!</v>
      </c>
      <c r="H27" s="123" t="e">
        <f>'Ermittlung Personalausgaben '!#REF!</f>
        <v>#REF!</v>
      </c>
      <c r="I27" s="126" t="e">
        <f>'Ermittlung Personalausgaben '!#REF!</f>
        <v>#REF!</v>
      </c>
      <c r="J27" s="117"/>
      <c r="K27" s="117"/>
      <c r="L27" s="117"/>
      <c r="M27" s="117"/>
      <c r="N27" s="117"/>
    </row>
    <row r="28" spans="1:14" x14ac:dyDescent="0.25">
      <c r="A28" s="122">
        <f>'Ermittlung Personalausgaben '!B38</f>
        <v>0</v>
      </c>
      <c r="B28" s="123">
        <f>'Ermittlung Personalausgaben '!G38</f>
        <v>0</v>
      </c>
      <c r="C28" s="123">
        <f>'Ermittlung Personalausgaben '!H38</f>
        <v>0</v>
      </c>
      <c r="D28" s="124" t="str">
        <f>'Ermittlung Personalausgaben '!I38</f>
        <v/>
      </c>
      <c r="E28" s="125">
        <f>'Ermittlung Personalausgaben '!J38</f>
        <v>0</v>
      </c>
      <c r="F28" s="123" t="e">
        <f>'Ermittlung Personalausgaben '!#REF!</f>
        <v>#REF!</v>
      </c>
      <c r="G28" s="123" t="e">
        <f>'Ermittlung Personalausgaben '!#REF!</f>
        <v>#REF!</v>
      </c>
      <c r="H28" s="123" t="e">
        <f>'Ermittlung Personalausgaben '!#REF!</f>
        <v>#REF!</v>
      </c>
      <c r="I28" s="126" t="e">
        <f>'Ermittlung Personalausgaben '!#REF!</f>
        <v>#REF!</v>
      </c>
      <c r="J28" s="117"/>
      <c r="K28" s="117"/>
      <c r="L28" s="117"/>
      <c r="M28" s="117"/>
      <c r="N28" s="117"/>
    </row>
    <row r="29" spans="1:14" x14ac:dyDescent="0.25">
      <c r="A29" s="122">
        <f>'Ermittlung Personalausgaben '!B39</f>
        <v>0</v>
      </c>
      <c r="B29" s="123">
        <f>'Ermittlung Personalausgaben '!G39</f>
        <v>0</v>
      </c>
      <c r="C29" s="123">
        <f>'Ermittlung Personalausgaben '!H39</f>
        <v>0</v>
      </c>
      <c r="D29" s="124" t="str">
        <f>'Ermittlung Personalausgaben '!I39</f>
        <v/>
      </c>
      <c r="E29" s="125">
        <f>'Ermittlung Personalausgaben '!J39</f>
        <v>0</v>
      </c>
      <c r="F29" s="123" t="e">
        <f>'Ermittlung Personalausgaben '!#REF!</f>
        <v>#REF!</v>
      </c>
      <c r="G29" s="123" t="e">
        <f>'Ermittlung Personalausgaben '!#REF!</f>
        <v>#REF!</v>
      </c>
      <c r="H29" s="123" t="e">
        <f>'Ermittlung Personalausgaben '!#REF!</f>
        <v>#REF!</v>
      </c>
      <c r="I29" s="126" t="e">
        <f>'Ermittlung Personalausgaben '!#REF!</f>
        <v>#REF!</v>
      </c>
      <c r="J29" s="117"/>
      <c r="K29" s="117"/>
      <c r="L29" s="117"/>
      <c r="M29" s="117"/>
      <c r="N29" s="117"/>
    </row>
    <row r="30" spans="1:14" x14ac:dyDescent="0.25">
      <c r="A30" s="122">
        <f>'Ermittlung Personalausgaben '!B40</f>
        <v>0</v>
      </c>
      <c r="B30" s="123">
        <f>'Ermittlung Personalausgaben '!G40</f>
        <v>0</v>
      </c>
      <c r="C30" s="123">
        <f>'Ermittlung Personalausgaben '!H40</f>
        <v>0</v>
      </c>
      <c r="D30" s="124" t="str">
        <f>'Ermittlung Personalausgaben '!I40</f>
        <v/>
      </c>
      <c r="E30" s="125">
        <f>'Ermittlung Personalausgaben '!J40</f>
        <v>0</v>
      </c>
      <c r="F30" s="123" t="e">
        <f>'Ermittlung Personalausgaben '!#REF!</f>
        <v>#REF!</v>
      </c>
      <c r="G30" s="123" t="e">
        <f>'Ermittlung Personalausgaben '!#REF!</f>
        <v>#REF!</v>
      </c>
      <c r="H30" s="123" t="e">
        <f>'Ermittlung Personalausgaben '!#REF!</f>
        <v>#REF!</v>
      </c>
      <c r="I30" s="126" t="e">
        <f>'Ermittlung Personalausgaben '!#REF!</f>
        <v>#REF!</v>
      </c>
      <c r="J30" s="117"/>
      <c r="K30" s="117"/>
      <c r="L30" s="117"/>
      <c r="M30" s="117"/>
      <c r="N30" s="117"/>
    </row>
    <row r="31" spans="1:14" x14ac:dyDescent="0.25">
      <c r="A31" s="122">
        <f>'Ermittlung Personalausgaben '!B41</f>
        <v>0</v>
      </c>
      <c r="B31" s="123">
        <f>'Ermittlung Personalausgaben '!G41</f>
        <v>0</v>
      </c>
      <c r="C31" s="123">
        <f>'Ermittlung Personalausgaben '!H41</f>
        <v>0</v>
      </c>
      <c r="D31" s="124" t="str">
        <f>'Ermittlung Personalausgaben '!I41</f>
        <v/>
      </c>
      <c r="E31" s="125">
        <f>'Ermittlung Personalausgaben '!J41</f>
        <v>0</v>
      </c>
      <c r="F31" s="123" t="e">
        <f>'Ermittlung Personalausgaben '!#REF!</f>
        <v>#REF!</v>
      </c>
      <c r="G31" s="123" t="e">
        <f>'Ermittlung Personalausgaben '!#REF!</f>
        <v>#REF!</v>
      </c>
      <c r="H31" s="123" t="e">
        <f>'Ermittlung Personalausgaben '!#REF!</f>
        <v>#REF!</v>
      </c>
      <c r="I31" s="126" t="e">
        <f>'Ermittlung Personalausgaben '!#REF!</f>
        <v>#REF!</v>
      </c>
      <c r="J31" s="117"/>
      <c r="K31" s="117"/>
      <c r="L31" s="117"/>
      <c r="M31" s="117"/>
      <c r="N31" s="117"/>
    </row>
    <row r="32" spans="1:14" ht="15.75" thickBot="1" x14ac:dyDescent="0.3">
      <c r="A32" s="127">
        <f>'Ermittlung Personalausgaben '!B42</f>
        <v>0</v>
      </c>
      <c r="B32" s="128">
        <f>'Ermittlung Personalausgaben '!G42</f>
        <v>0</v>
      </c>
      <c r="C32" s="128">
        <f>'Ermittlung Personalausgaben '!H42</f>
        <v>0</v>
      </c>
      <c r="D32" s="129" t="str">
        <f>'Ermittlung Personalausgaben '!I42</f>
        <v/>
      </c>
      <c r="E32" s="130">
        <f>'Ermittlung Personalausgaben '!J42</f>
        <v>0</v>
      </c>
      <c r="F32" s="128" t="e">
        <f>'Ermittlung Personalausgaben '!#REF!</f>
        <v>#REF!</v>
      </c>
      <c r="G32" s="128" t="e">
        <f>'Ermittlung Personalausgaben '!#REF!</f>
        <v>#REF!</v>
      </c>
      <c r="H32" s="128" t="e">
        <f>'Ermittlung Personalausgaben '!#REF!</f>
        <v>#REF!</v>
      </c>
      <c r="I32" s="131" t="e">
        <f>'Ermittlung Personalausgaben '!#REF!</f>
        <v>#REF!</v>
      </c>
      <c r="J32" s="117"/>
      <c r="K32" s="117"/>
      <c r="L32" s="117"/>
      <c r="M32" s="117"/>
      <c r="N32" s="117"/>
    </row>
    <row r="33" spans="1:9" ht="20.25" customHeight="1" thickTop="1" thickBot="1" x14ac:dyDescent="0.3">
      <c r="A33" s="132"/>
      <c r="B33" s="133"/>
      <c r="C33" s="133"/>
      <c r="D33" s="133"/>
      <c r="E33" s="133"/>
      <c r="F33" s="134" t="e">
        <f>SUM(F3:F32)</f>
        <v>#REF!</v>
      </c>
      <c r="G33" s="134" t="e">
        <f>SUM(G3:G32)</f>
        <v>#REF!</v>
      </c>
      <c r="H33" s="134" t="e">
        <f>SUM(H3:H32)</f>
        <v>#REF!</v>
      </c>
      <c r="I33" s="135" t="e">
        <f>SUM(I3:I32)</f>
        <v>#REF!</v>
      </c>
    </row>
    <row r="36" spans="1:9" ht="21" x14ac:dyDescent="0.35">
      <c r="A36" s="40"/>
      <c r="B36" s="40"/>
      <c r="C36" s="40"/>
      <c r="D36" s="452" t="s">
        <v>115</v>
      </c>
      <c r="E36" s="453"/>
      <c r="F36" s="454"/>
      <c r="G36" s="452" t="s">
        <v>116</v>
      </c>
      <c r="H36" s="453"/>
      <c r="I36" s="454"/>
    </row>
    <row r="37" spans="1:9" ht="21" x14ac:dyDescent="0.35">
      <c r="A37" s="33" t="s">
        <v>28</v>
      </c>
      <c r="B37" s="33"/>
      <c r="C37" s="33" t="s">
        <v>119</v>
      </c>
      <c r="D37" s="34" t="s">
        <v>120</v>
      </c>
      <c r="E37" s="34" t="s">
        <v>24</v>
      </c>
      <c r="F37" s="34" t="s">
        <v>25</v>
      </c>
      <c r="G37" s="34" t="s">
        <v>120</v>
      </c>
      <c r="H37" s="34" t="s">
        <v>117</v>
      </c>
      <c r="I37" s="34" t="s">
        <v>118</v>
      </c>
    </row>
    <row r="38" spans="1:9" ht="18.75" x14ac:dyDescent="0.3">
      <c r="A38" s="29" t="s">
        <v>14</v>
      </c>
      <c r="B38" s="29"/>
      <c r="C38" s="31" t="e">
        <f>SUM(D38,G38)</f>
        <v>#REF!</v>
      </c>
      <c r="D38" s="31" t="e">
        <f>SUM(E38:F38)</f>
        <v>#REF!</v>
      </c>
      <c r="E38" s="31" t="e">
        <f>'Ermittlung Gesamtausgaben '!#REF!-'AG-Anteil an SV '!G33</f>
        <v>#REF!</v>
      </c>
      <c r="F38" s="31" t="e">
        <f>'Ermittlung Gesamtausgaben '!#REF!-'AG-Anteil an SV '!H33</f>
        <v>#REF!</v>
      </c>
      <c r="G38" s="31">
        <f>'Ermittlung Gesamtausgaben '!D8</f>
        <v>0</v>
      </c>
      <c r="H38" s="31" t="e">
        <f>'Ermittlung Gesamtausgaben '!#REF!</f>
        <v>#REF!</v>
      </c>
      <c r="I38" s="31" t="e">
        <f>'Ermittlung Gesamtausgaben '!#REF!</f>
        <v>#REF!</v>
      </c>
    </row>
    <row r="39" spans="1:9" ht="18.75" x14ac:dyDescent="0.3">
      <c r="A39" s="29" t="s">
        <v>135</v>
      </c>
      <c r="B39" s="29"/>
      <c r="C39" s="31" t="e">
        <f>SUM(D39,G39)</f>
        <v>#REF!</v>
      </c>
      <c r="D39" s="31" t="e">
        <f>SUM(E39:F39)</f>
        <v>#REF!</v>
      </c>
      <c r="E39" s="31" t="e">
        <f>G33</f>
        <v>#REF!</v>
      </c>
      <c r="F39" s="31" t="e">
        <f>H33</f>
        <v>#REF!</v>
      </c>
      <c r="G39" s="31"/>
      <c r="H39" s="31"/>
      <c r="I39" s="31"/>
    </row>
    <row r="40" spans="1:9" ht="18.75" x14ac:dyDescent="0.3">
      <c r="A40" s="29" t="s">
        <v>30</v>
      </c>
      <c r="B40" s="29"/>
      <c r="C40" s="31">
        <f>'Ermittlung Gesamtausgaben '!B10</f>
        <v>0</v>
      </c>
      <c r="D40" s="31">
        <f>'Ermittlung Gesamtausgaben '!C10</f>
        <v>0</v>
      </c>
      <c r="E40" s="31" t="e">
        <f>'Ermittlung Gesamtausgaben '!#REF!</f>
        <v>#REF!</v>
      </c>
      <c r="F40" s="31" t="e">
        <f>'Ermittlung Gesamtausgaben '!#REF!</f>
        <v>#REF!</v>
      </c>
      <c r="G40" s="31">
        <f>'Ermittlung Gesamtausgaben '!D10</f>
        <v>0</v>
      </c>
      <c r="H40" s="31" t="e">
        <f>'Ermittlung Gesamtausgaben '!#REF!</f>
        <v>#REF!</v>
      </c>
      <c r="I40" s="31" t="e">
        <f>'Ermittlung Gesamtausgaben '!#REF!</f>
        <v>#REF!</v>
      </c>
    </row>
    <row r="41" spans="1:9" ht="18.75" x14ac:dyDescent="0.3">
      <c r="A41" s="29" t="s">
        <v>13</v>
      </c>
      <c r="B41" s="29"/>
      <c r="C41" s="31">
        <f>'Ermittlung Gesamtausgaben '!B19</f>
        <v>0</v>
      </c>
      <c r="D41" s="31" t="e">
        <f>'Ermittlung Gesamtausgaben '!#REF!</f>
        <v>#REF!</v>
      </c>
      <c r="E41" s="31" t="e">
        <f>'Ermittlung Gesamtausgaben '!#REF!</f>
        <v>#REF!</v>
      </c>
      <c r="F41" s="31" t="e">
        <f>'Ermittlung Gesamtausgaben '!#REF!</f>
        <v>#REF!</v>
      </c>
      <c r="G41" s="31">
        <f>'Ermittlung Gesamtausgaben '!D19</f>
        <v>0</v>
      </c>
      <c r="H41" s="31" t="e">
        <f>'Ermittlung Gesamtausgaben '!#REF!</f>
        <v>#REF!</v>
      </c>
      <c r="I41" s="31" t="e">
        <f>'Ermittlung Gesamtausgaben '!#REF!</f>
        <v>#REF!</v>
      </c>
    </row>
    <row r="42" spans="1:9" ht="18.75" x14ac:dyDescent="0.3">
      <c r="A42" s="29" t="s">
        <v>23</v>
      </c>
      <c r="B42" s="29"/>
      <c r="C42" s="31">
        <f>'Ermittlung Gesamtausgaben '!B20</f>
        <v>0</v>
      </c>
      <c r="D42" s="31" t="e">
        <f>'Ermittlung Gesamtausgaben '!#REF!</f>
        <v>#REF!</v>
      </c>
      <c r="E42" s="31" t="e">
        <f>'Ermittlung Gesamtausgaben '!#REF!</f>
        <v>#REF!</v>
      </c>
      <c r="F42" s="31" t="e">
        <f>'Ermittlung Gesamtausgaben '!#REF!</f>
        <v>#REF!</v>
      </c>
      <c r="G42" s="31">
        <f>'Ermittlung Gesamtausgaben '!D20</f>
        <v>0</v>
      </c>
      <c r="H42" s="31" t="e">
        <f>'Ermittlung Gesamtausgaben '!#REF!</f>
        <v>#REF!</v>
      </c>
      <c r="I42" s="31" t="e">
        <f>'Ermittlung Gesamtausgaben '!#REF!</f>
        <v>#REF!</v>
      </c>
    </row>
    <row r="43" spans="1:9" ht="18.75" x14ac:dyDescent="0.3">
      <c r="A43" s="29" t="s">
        <v>31</v>
      </c>
      <c r="B43" s="29"/>
      <c r="C43" s="31">
        <f>'Ermittlung Gesamtausgaben '!B21</f>
        <v>0</v>
      </c>
      <c r="D43" s="31">
        <f>'Ermittlung Gesamtausgaben '!C21</f>
        <v>0</v>
      </c>
      <c r="E43" s="31" t="e">
        <f>'Ermittlung Gesamtausgaben '!#REF!</f>
        <v>#REF!</v>
      </c>
      <c r="F43" s="31" t="e">
        <f>'Ermittlung Gesamtausgaben '!#REF!</f>
        <v>#REF!</v>
      </c>
      <c r="G43" s="31">
        <f>'Ermittlung Gesamtausgaben '!D21</f>
        <v>0</v>
      </c>
      <c r="H43" s="31" t="e">
        <f>'Ermittlung Gesamtausgaben '!#REF!</f>
        <v>#REF!</v>
      </c>
      <c r="I43" s="31" t="e">
        <f>'Ermittlung Gesamtausgaben '!#REF!</f>
        <v>#REF!</v>
      </c>
    </row>
    <row r="44" spans="1:9" ht="18.75" x14ac:dyDescent="0.3">
      <c r="A44" s="35" t="s">
        <v>26</v>
      </c>
      <c r="B44" s="35"/>
      <c r="C44" s="30" t="e">
        <f t="shared" ref="C44" si="0">SUM(D44,G44)</f>
        <v>#REF!</v>
      </c>
      <c r="D44" s="30" t="e">
        <f t="shared" ref="D44:I44" si="1">SUM(D38:D43)</f>
        <v>#REF!</v>
      </c>
      <c r="E44" s="109" t="e">
        <f t="shared" si="1"/>
        <v>#REF!</v>
      </c>
      <c r="F44" s="109" t="e">
        <f t="shared" si="1"/>
        <v>#REF!</v>
      </c>
      <c r="G44" s="30">
        <f t="shared" si="1"/>
        <v>0</v>
      </c>
      <c r="H44" s="109" t="e">
        <f t="shared" si="1"/>
        <v>#REF!</v>
      </c>
      <c r="I44" s="109" t="e">
        <f t="shared" si="1"/>
        <v>#REF!</v>
      </c>
    </row>
    <row r="45" spans="1:9" x14ac:dyDescent="0.25">
      <c r="A45" s="40"/>
      <c r="B45" s="40"/>
      <c r="C45" s="40"/>
      <c r="D45" s="40"/>
      <c r="E45" s="40"/>
      <c r="F45" s="40"/>
      <c r="G45" s="40"/>
      <c r="H45" s="40"/>
      <c r="I45" s="40"/>
    </row>
    <row r="46" spans="1:9" ht="21" x14ac:dyDescent="0.35">
      <c r="A46" s="40"/>
      <c r="B46" s="40"/>
      <c r="C46" s="33" t="s">
        <v>119</v>
      </c>
      <c r="D46" s="34" t="s">
        <v>115</v>
      </c>
      <c r="E46" s="34" t="s">
        <v>116</v>
      </c>
      <c r="F46" s="40"/>
      <c r="G46" s="40"/>
      <c r="H46" s="40"/>
      <c r="I46" s="40"/>
    </row>
    <row r="47" spans="1:9" ht="18.75" x14ac:dyDescent="0.3">
      <c r="A47" s="29" t="s">
        <v>15</v>
      </c>
      <c r="B47" s="29"/>
      <c r="C47" s="31" t="e">
        <f>SUM(D47:E47)</f>
        <v>#REF!</v>
      </c>
      <c r="D47" s="31" t="e">
        <f>'Ermittlung Gesamtausgaben '!C25-'AG-Anteil an SV '!I33</f>
        <v>#REF!</v>
      </c>
      <c r="E47" s="31">
        <f>'Ermittlung Gesamtausgaben '!D25</f>
        <v>0</v>
      </c>
      <c r="F47" s="40"/>
      <c r="G47" s="40"/>
      <c r="H47" s="40"/>
      <c r="I47" s="40"/>
    </row>
    <row r="48" spans="1:9" ht="18.75" x14ac:dyDescent="0.3">
      <c r="A48" s="29" t="s">
        <v>135</v>
      </c>
      <c r="B48" s="29"/>
      <c r="C48" s="31" t="e">
        <f>SUM(D48:E48)</f>
        <v>#REF!</v>
      </c>
      <c r="D48" s="31" t="e">
        <f>I33</f>
        <v>#REF!</v>
      </c>
      <c r="E48" s="31"/>
      <c r="F48" s="40"/>
      <c r="G48" s="40"/>
      <c r="H48" s="40"/>
      <c r="I48" s="40"/>
    </row>
    <row r="49" spans="1:9" ht="18.75" x14ac:dyDescent="0.3">
      <c r="A49" s="29" t="s">
        <v>37</v>
      </c>
      <c r="B49" s="29"/>
      <c r="C49" s="31">
        <f>'Ermittlung Gesamtausgaben '!B26</f>
        <v>0</v>
      </c>
      <c r="D49" s="31">
        <f>'Ermittlung Gesamtausgaben '!C26</f>
        <v>0</v>
      </c>
      <c r="E49" s="31">
        <f>'Ermittlung Gesamtausgaben '!D26</f>
        <v>0</v>
      </c>
      <c r="F49" s="40"/>
      <c r="G49" s="40"/>
      <c r="H49" s="40"/>
      <c r="I49" s="40"/>
    </row>
    <row r="50" spans="1:9" ht="18.75" x14ac:dyDescent="0.3">
      <c r="A50" s="29" t="s">
        <v>29</v>
      </c>
      <c r="B50" s="29"/>
      <c r="C50" s="31">
        <f>'Ermittlung Gesamtausgaben '!B27</f>
        <v>0</v>
      </c>
      <c r="D50" s="31">
        <f>'Ermittlung Gesamtausgaben '!C27</f>
        <v>0</v>
      </c>
      <c r="E50" s="31">
        <f>'Ermittlung Gesamtausgaben '!D27</f>
        <v>0</v>
      </c>
      <c r="F50" s="40"/>
      <c r="G50" s="40"/>
      <c r="H50" s="40"/>
      <c r="I50" s="40"/>
    </row>
    <row r="51" spans="1:9" ht="18.75" x14ac:dyDescent="0.3">
      <c r="A51" s="35" t="s">
        <v>27</v>
      </c>
      <c r="B51" s="35"/>
      <c r="C51" s="30" t="e">
        <f t="shared" ref="C51" si="2">SUM(D51:E51)</f>
        <v>#REF!</v>
      </c>
      <c r="D51" s="30" t="e">
        <f>SUM(D47:D50)</f>
        <v>#REF!</v>
      </c>
      <c r="E51" s="30">
        <f>SUM(E47:E50)</f>
        <v>0</v>
      </c>
      <c r="F51" s="40"/>
      <c r="G51" s="40"/>
      <c r="H51" s="40"/>
      <c r="I51" s="40"/>
    </row>
    <row r="52" spans="1:9" ht="18.75" x14ac:dyDescent="0.3">
      <c r="A52" s="37"/>
      <c r="B52" s="37"/>
      <c r="C52" s="36"/>
      <c r="D52" s="38"/>
      <c r="E52" s="40"/>
      <c r="F52" s="40"/>
      <c r="G52" s="40"/>
      <c r="H52" s="40"/>
      <c r="I52" s="40"/>
    </row>
    <row r="53" spans="1:9" ht="21" x14ac:dyDescent="0.35">
      <c r="A53" s="105" t="s">
        <v>41</v>
      </c>
      <c r="B53" s="111"/>
      <c r="C53" s="112" t="e">
        <f>SUM(C44,C51)</f>
        <v>#REF!</v>
      </c>
      <c r="D53" s="32" t="e">
        <f>SUM(D44,D51,)</f>
        <v>#REF!</v>
      </c>
      <c r="E53" s="32">
        <f>SUM(G44,E51)</f>
        <v>0</v>
      </c>
      <c r="F53" s="40"/>
      <c r="G53" s="40"/>
      <c r="H53" s="40"/>
      <c r="I53" s="40"/>
    </row>
    <row r="54" spans="1:9" x14ac:dyDescent="0.25">
      <c r="A54" s="40"/>
      <c r="B54" s="40"/>
      <c r="F54" s="41"/>
      <c r="G54" s="41"/>
      <c r="H54" s="41"/>
      <c r="I54" s="41"/>
    </row>
    <row r="55" spans="1:9" ht="21" x14ac:dyDescent="0.35">
      <c r="A55" s="105" t="s">
        <v>32</v>
      </c>
      <c r="B55" s="110"/>
      <c r="C55" s="33" t="s">
        <v>119</v>
      </c>
      <c r="D55" s="34" t="s">
        <v>115</v>
      </c>
      <c r="E55" s="34" t="s">
        <v>116</v>
      </c>
      <c r="F55" s="42"/>
      <c r="G55" s="42"/>
      <c r="H55" s="42"/>
      <c r="I55" s="42"/>
    </row>
    <row r="56" spans="1:9" ht="18.75" x14ac:dyDescent="0.3">
      <c r="A56" s="113" t="s">
        <v>10</v>
      </c>
      <c r="B56" s="113"/>
      <c r="C56" s="31" t="e">
        <f>SUM(D56:E56)</f>
        <v>#REF!</v>
      </c>
      <c r="D56" s="31" t="e">
        <f>E44</f>
        <v>#REF!</v>
      </c>
      <c r="E56" s="31" t="e">
        <f>H44</f>
        <v>#REF!</v>
      </c>
      <c r="F56" s="42"/>
      <c r="G56" s="42"/>
      <c r="H56" s="42"/>
      <c r="I56" s="42"/>
    </row>
    <row r="57" spans="1:9" ht="18.75" x14ac:dyDescent="0.3">
      <c r="A57" s="29" t="s">
        <v>9</v>
      </c>
      <c r="B57" s="29"/>
      <c r="C57" s="31" t="e">
        <f t="shared" ref="C57:C58" si="3">SUM(D57:E57)</f>
        <v>#REF!</v>
      </c>
      <c r="D57" s="31" t="e">
        <f>F44</f>
        <v>#REF!</v>
      </c>
      <c r="E57" s="31" t="e">
        <f>I44</f>
        <v>#REF!</v>
      </c>
      <c r="F57" s="42"/>
      <c r="G57" s="42"/>
      <c r="H57" s="42"/>
      <c r="I57" s="42"/>
    </row>
    <row r="58" spans="1:9" ht="18.75" x14ac:dyDescent="0.3">
      <c r="A58" s="29" t="s">
        <v>39</v>
      </c>
      <c r="B58" s="29"/>
      <c r="C58" s="31" t="e">
        <f t="shared" si="3"/>
        <v>#REF!</v>
      </c>
      <c r="D58" s="31" t="e">
        <f>D51</f>
        <v>#REF!</v>
      </c>
      <c r="E58" s="31">
        <f>E51</f>
        <v>0</v>
      </c>
      <c r="F58" s="42"/>
      <c r="G58" s="42"/>
      <c r="H58" s="42"/>
      <c r="I58" s="42"/>
    </row>
    <row r="59" spans="1:9" ht="21" x14ac:dyDescent="0.35">
      <c r="A59" s="43"/>
      <c r="B59" s="108" t="s">
        <v>121</v>
      </c>
      <c r="C59" s="112" t="e">
        <f>SUM(C56:C58)</f>
        <v>#REF!</v>
      </c>
      <c r="D59" s="112" t="e">
        <f t="shared" ref="D59:E59" si="4">SUM(D56:D58)</f>
        <v>#REF!</v>
      </c>
      <c r="E59" s="112" t="e">
        <f t="shared" si="4"/>
        <v>#REF!</v>
      </c>
      <c r="F59" s="42"/>
      <c r="G59" s="42"/>
      <c r="H59" s="42"/>
      <c r="I59" s="42"/>
    </row>
  </sheetData>
  <sheetProtection password="C56D" sheet="1" objects="1" scenarios="1"/>
  <mergeCells count="3">
    <mergeCell ref="A1:I1"/>
    <mergeCell ref="D36:F36"/>
    <mergeCell ref="G36:I3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Z48"/>
  <sheetViews>
    <sheetView showGridLines="0" topLeftCell="A4" zoomScaleNormal="100" zoomScaleSheetLayoutView="100" workbookViewId="0">
      <selection activeCell="F10" sqref="F10"/>
    </sheetView>
  </sheetViews>
  <sheetFormatPr baseColWidth="10" defaultColWidth="10.85546875" defaultRowHeight="14.25" outlineLevelCol="1" x14ac:dyDescent="0.2"/>
  <cols>
    <col min="1" max="1" width="5.85546875" style="2" customWidth="1"/>
    <col min="2" max="2" width="82.7109375" style="4" customWidth="1"/>
    <col min="3" max="3" width="25.7109375" style="4" customWidth="1"/>
    <col min="4" max="4" width="12.140625" style="4" customWidth="1"/>
    <col min="5" max="5" width="5.42578125" style="18" customWidth="1"/>
    <col min="6" max="7" width="22.7109375" style="4" customWidth="1"/>
    <col min="8" max="8" width="19.140625" style="4" hidden="1" customWidth="1" outlineLevel="1"/>
    <col min="9" max="9" width="19.5703125" style="4" hidden="1" customWidth="1" outlineLevel="1"/>
    <col min="10" max="10" width="13.28515625" style="342" hidden="1" customWidth="1" outlineLevel="1"/>
    <col min="11" max="11" width="3.42578125" style="342" hidden="1" customWidth="1" outlineLevel="1"/>
    <col min="12" max="12" width="3.42578125" style="4" hidden="1" customWidth="1" outlineLevel="1"/>
    <col min="13" max="26" width="10.85546875" style="4" hidden="1" customWidth="1" outlineLevel="1"/>
    <col min="27" max="27" width="1.42578125" style="4" hidden="1" customWidth="1" outlineLevel="1"/>
    <col min="28" max="28" width="24.5703125" style="4" hidden="1" customWidth="1" outlineLevel="1"/>
    <col min="29" max="29" width="24.5703125" style="4" customWidth="1" collapsed="1"/>
    <col min="30" max="16384" width="10.85546875" style="4"/>
  </cols>
  <sheetData>
    <row r="1" spans="1:16380" s="44" customFormat="1" ht="20.25" customHeight="1" x14ac:dyDescent="0.2">
      <c r="A1" s="165" t="s">
        <v>63</v>
      </c>
      <c r="B1" s="166"/>
      <c r="C1" s="167"/>
      <c r="D1" s="167"/>
      <c r="E1" s="168"/>
      <c r="F1" s="167"/>
      <c r="G1" s="167"/>
      <c r="H1" s="352"/>
      <c r="I1" s="352"/>
      <c r="J1" s="352"/>
      <c r="K1" s="352"/>
      <c r="L1" s="164"/>
      <c r="M1" s="164"/>
      <c r="N1" s="164"/>
      <c r="O1" s="45"/>
    </row>
    <row r="2" spans="1:16380" s="44" customFormat="1" ht="15.75" x14ac:dyDescent="0.25">
      <c r="A2" s="169" t="s">
        <v>152</v>
      </c>
      <c r="B2" s="170"/>
      <c r="C2" s="167"/>
      <c r="D2" s="167"/>
      <c r="E2" s="168"/>
      <c r="F2" s="167"/>
      <c r="G2" s="167"/>
      <c r="H2" s="352"/>
      <c r="I2" s="352"/>
      <c r="J2" s="352"/>
      <c r="K2" s="352"/>
      <c r="L2" s="164"/>
      <c r="M2" s="164"/>
      <c r="N2" s="164"/>
      <c r="O2" s="164"/>
      <c r="P2" s="164"/>
      <c r="Q2" s="45"/>
      <c r="AB2" s="267"/>
      <c r="AC2" s="267"/>
      <c r="AD2" s="267"/>
      <c r="AE2" s="267"/>
      <c r="AF2" s="267"/>
    </row>
    <row r="3" spans="1:16380" s="44" customFormat="1" ht="9.75" customHeight="1" x14ac:dyDescent="0.25">
      <c r="A3" s="169"/>
      <c r="B3" s="170"/>
      <c r="C3" s="167"/>
      <c r="D3" s="167"/>
      <c r="E3" s="168"/>
      <c r="F3" s="167"/>
      <c r="G3" s="167"/>
      <c r="H3" s="352"/>
      <c r="I3" s="352"/>
      <c r="J3" s="352"/>
      <c r="K3" s="352"/>
      <c r="M3" s="54"/>
      <c r="N3" s="54"/>
      <c r="O3" s="54"/>
      <c r="P3" s="54"/>
      <c r="Q3" s="54"/>
      <c r="R3" s="54"/>
      <c r="S3" s="54"/>
      <c r="T3" s="54"/>
      <c r="U3" s="54"/>
      <c r="V3" s="54"/>
      <c r="W3" s="54"/>
      <c r="X3" s="54"/>
      <c r="Y3" s="54"/>
      <c r="Z3" s="54"/>
      <c r="AA3" s="54"/>
      <c r="AB3" s="267"/>
      <c r="AC3" s="267"/>
      <c r="AD3" s="267"/>
      <c r="AE3" s="267"/>
      <c r="AF3" s="267"/>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row>
    <row r="4" spans="1:16380" s="47" customFormat="1" ht="30" customHeight="1" x14ac:dyDescent="0.25">
      <c r="A4" s="450" t="s">
        <v>163</v>
      </c>
      <c r="B4" s="457"/>
      <c r="C4" s="458">
        <f>'Planung der Arbeitspakete'!C4:G4</f>
        <v>0</v>
      </c>
      <c r="D4" s="459"/>
      <c r="E4" s="234"/>
      <c r="F4" s="171"/>
      <c r="G4" s="171"/>
      <c r="H4" s="353"/>
      <c r="I4" s="353"/>
      <c r="J4" s="353"/>
      <c r="K4" s="353"/>
      <c r="AD4" s="267"/>
      <c r="AE4" s="267"/>
      <c r="AF4" s="267"/>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4" customFormat="1" ht="6" customHeight="1" x14ac:dyDescent="0.25">
      <c r="A5" s="172"/>
      <c r="B5" s="303"/>
      <c r="C5" s="168"/>
      <c r="D5" s="260"/>
      <c r="E5" s="260"/>
      <c r="F5" s="170"/>
      <c r="G5" s="170"/>
      <c r="H5" s="342"/>
      <c r="I5" s="342"/>
      <c r="J5" s="342"/>
      <c r="K5" s="342"/>
      <c r="N5" s="54"/>
      <c r="O5" s="54"/>
      <c r="P5" s="54"/>
      <c r="Q5" s="54"/>
      <c r="R5" s="54"/>
      <c r="S5" s="54"/>
      <c r="T5" s="54"/>
      <c r="U5" s="54"/>
      <c r="V5" s="54"/>
      <c r="W5" s="54"/>
      <c r="X5" s="54"/>
      <c r="Y5" s="54"/>
      <c r="Z5" s="54"/>
      <c r="AA5" s="54"/>
      <c r="AB5" s="54"/>
      <c r="AC5" s="267"/>
      <c r="AD5" s="267"/>
      <c r="AE5" s="267"/>
      <c r="AF5" s="267"/>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7" customFormat="1" ht="15" x14ac:dyDescent="0.25">
      <c r="A6" s="464" t="s">
        <v>75</v>
      </c>
      <c r="B6" s="464"/>
      <c r="C6" s="464"/>
      <c r="D6" s="464"/>
      <c r="E6" s="464"/>
      <c r="F6" s="464"/>
      <c r="G6" s="464"/>
      <c r="H6" s="360"/>
      <c r="I6" s="360"/>
      <c r="J6" s="354"/>
      <c r="K6" s="354"/>
      <c r="M6" s="55" t="s">
        <v>80</v>
      </c>
      <c r="N6" s="56"/>
      <c r="O6" s="56"/>
      <c r="P6" s="56"/>
      <c r="Q6" s="56"/>
      <c r="R6" s="56"/>
      <c r="S6" s="56"/>
      <c r="T6" s="56"/>
      <c r="U6" s="56"/>
      <c r="V6" s="56"/>
      <c r="W6" s="56"/>
      <c r="X6" s="56"/>
      <c r="Y6" s="56"/>
      <c r="Z6" s="56"/>
      <c r="AA6" s="56"/>
      <c r="AB6" s="56"/>
      <c r="AC6" s="267"/>
      <c r="AD6" s="267"/>
      <c r="AE6" s="267"/>
      <c r="AF6" s="267"/>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44" customFormat="1" ht="16.5" customHeight="1" x14ac:dyDescent="0.25">
      <c r="A7" s="465" t="s">
        <v>159</v>
      </c>
      <c r="B7" s="465"/>
      <c r="C7" s="465"/>
      <c r="D7" s="465"/>
      <c r="E7" s="465"/>
      <c r="F7" s="465"/>
      <c r="G7" s="465"/>
      <c r="H7" s="361"/>
      <c r="I7" s="361"/>
      <c r="J7" s="342"/>
      <c r="K7" s="342"/>
      <c r="M7" s="71" t="s">
        <v>84</v>
      </c>
      <c r="N7" s="8"/>
      <c r="O7" s="8"/>
      <c r="P7" s="8"/>
      <c r="Q7" s="8"/>
      <c r="R7" s="8"/>
      <c r="S7" s="8"/>
      <c r="T7" s="8"/>
      <c r="U7" s="8"/>
      <c r="V7" s="8"/>
      <c r="W7" s="8"/>
      <c r="X7" s="8"/>
      <c r="Y7" s="8"/>
      <c r="Z7" s="8"/>
      <c r="AA7" s="8"/>
      <c r="AB7" s="8"/>
      <c r="AC7" s="267"/>
      <c r="AD7" s="267"/>
      <c r="AE7" s="267"/>
      <c r="AF7" s="267"/>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s="44" customFormat="1" ht="6" customHeight="1" x14ac:dyDescent="0.25">
      <c r="A8" s="174"/>
      <c r="B8" s="304"/>
      <c r="C8" s="304"/>
      <c r="D8" s="304"/>
      <c r="E8" s="304"/>
      <c r="F8" s="304"/>
      <c r="G8" s="304"/>
      <c r="H8" s="362"/>
      <c r="I8" s="362"/>
      <c r="J8" s="342"/>
      <c r="K8" s="342"/>
      <c r="M8" s="9"/>
      <c r="N8" s="9"/>
      <c r="O8" s="9"/>
      <c r="P8" s="9"/>
      <c r="Q8" s="9"/>
      <c r="R8" s="9"/>
      <c r="S8" s="9"/>
      <c r="T8" s="9"/>
      <c r="U8" s="9"/>
      <c r="V8" s="9"/>
      <c r="W8" s="9"/>
      <c r="X8" s="9"/>
      <c r="Y8" s="9"/>
      <c r="Z8" s="9"/>
      <c r="AA8" s="9"/>
      <c r="AB8" s="9"/>
      <c r="AC8" s="267"/>
      <c r="AD8" s="267"/>
      <c r="AE8" s="267"/>
      <c r="AF8" s="267"/>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12" customFormat="1" ht="53.25" customHeight="1" x14ac:dyDescent="0.25">
      <c r="A9" s="347" t="s">
        <v>22</v>
      </c>
      <c r="B9" s="348" t="s">
        <v>72</v>
      </c>
      <c r="C9" s="347" t="s">
        <v>149</v>
      </c>
      <c r="D9" s="347" t="s">
        <v>6</v>
      </c>
      <c r="E9" s="345" t="s">
        <v>212</v>
      </c>
      <c r="F9" s="347" t="s">
        <v>213</v>
      </c>
      <c r="G9" s="347" t="s">
        <v>214</v>
      </c>
      <c r="H9" s="350" t="s">
        <v>215</v>
      </c>
      <c r="I9" s="350" t="s">
        <v>216</v>
      </c>
      <c r="J9" s="355"/>
      <c r="K9" s="355"/>
      <c r="M9" s="4"/>
      <c r="N9" s="4"/>
      <c r="O9" s="4"/>
      <c r="P9" s="4"/>
      <c r="Q9" s="4"/>
      <c r="R9" s="4"/>
      <c r="S9" s="4"/>
      <c r="T9" s="4"/>
      <c r="U9" s="4"/>
      <c r="V9" s="4"/>
      <c r="W9" s="4"/>
      <c r="X9" s="4"/>
      <c r="Y9" s="4"/>
      <c r="Z9" s="4"/>
      <c r="AA9" s="4"/>
      <c r="AB9" s="4"/>
      <c r="AC9" s="267"/>
      <c r="AD9" s="267"/>
      <c r="AE9" s="267"/>
      <c r="AF9" s="267"/>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row>
    <row r="10" spans="1:16380" s="9" customFormat="1" ht="15" x14ac:dyDescent="0.25">
      <c r="A10" s="28">
        <v>1</v>
      </c>
      <c r="B10" s="100"/>
      <c r="C10" s="100"/>
      <c r="D10" s="11"/>
      <c r="E10" s="28" t="str">
        <f t="shared" ref="E10:E29" si="0">L10</f>
        <v/>
      </c>
      <c r="F10" s="375"/>
      <c r="G10" s="376"/>
      <c r="H10" s="349">
        <f>IF($E10="iF",$F10-$G10,0)</f>
        <v>0</v>
      </c>
      <c r="I10" s="349">
        <f>IF($E10="eE",$F10-$G10,0)</f>
        <v>0</v>
      </c>
      <c r="J10" s="356" t="str">
        <f t="shared" ref="J10:J29" si="1">IF(OR(D10=0,ISBLANK(D10)),"",D10)</f>
        <v/>
      </c>
      <c r="K10" s="356" t="str">
        <f>IF(J10&lt;&gt;"",INDEX(Helper!$D$3:$D$17,D10),"")</f>
        <v/>
      </c>
      <c r="L10" s="9" t="str">
        <f t="shared" ref="L10:L29" si="2">IF(K10&lt;&gt;"Markt",K10,"")</f>
        <v/>
      </c>
      <c r="M10" s="70" t="s">
        <v>85</v>
      </c>
      <c r="N10" s="78">
        <f>'Aufteilung PM auf AP'!E11</f>
        <v>1</v>
      </c>
      <c r="O10" s="79" t="str">
        <f>'Aufteilung PM auf AP'!F11</f>
        <v/>
      </c>
      <c r="P10" s="79" t="str">
        <f>'Aufteilung PM auf AP'!G11</f>
        <v/>
      </c>
      <c r="Q10" s="79" t="str">
        <f>'Aufteilung PM auf AP'!H11</f>
        <v/>
      </c>
      <c r="R10" s="79" t="str">
        <f>'Aufteilung PM auf AP'!I11</f>
        <v/>
      </c>
      <c r="S10" s="79" t="str">
        <f>'Aufteilung PM auf AP'!J11</f>
        <v/>
      </c>
      <c r="T10" s="79" t="str">
        <f>'Aufteilung PM auf AP'!K11</f>
        <v/>
      </c>
      <c r="U10" s="79" t="str">
        <f>'Aufteilung PM auf AP'!L11</f>
        <v/>
      </c>
      <c r="V10" s="79" t="str">
        <f>'Aufteilung PM auf AP'!M11</f>
        <v/>
      </c>
      <c r="W10" s="79" t="str">
        <f>'Aufteilung PM auf AP'!N11</f>
        <v/>
      </c>
      <c r="X10" s="79" t="str">
        <f>'Aufteilung PM auf AP'!O11</f>
        <v/>
      </c>
      <c r="Y10" s="79" t="str">
        <f>'Aufteilung PM auf AP'!P11</f>
        <v/>
      </c>
      <c r="Z10" s="79" t="str">
        <f>'Aufteilung PM auf AP'!Q11</f>
        <v/>
      </c>
      <c r="AA10" s="79" t="str">
        <f>'Aufteilung PM auf AP'!R11</f>
        <v/>
      </c>
      <c r="AB10" s="79" t="str">
        <f>'Aufteilung PM auf AP'!S11</f>
        <v/>
      </c>
      <c r="AC10" s="267"/>
      <c r="AD10" s="267"/>
      <c r="AE10" s="267"/>
      <c r="AF10" s="267"/>
    </row>
    <row r="11" spans="1:16380" s="9" customFormat="1" ht="15" x14ac:dyDescent="0.25">
      <c r="A11" s="28">
        <v>2</v>
      </c>
      <c r="B11" s="100"/>
      <c r="C11" s="100"/>
      <c r="D11" s="11"/>
      <c r="E11" s="28" t="str">
        <f t="shared" si="0"/>
        <v/>
      </c>
      <c r="F11" s="375"/>
      <c r="G11" s="376"/>
      <c r="H11" s="349">
        <f t="shared" ref="H11:H29" si="3">IF($E11="iF",F11-G11,0)</f>
        <v>0</v>
      </c>
      <c r="I11" s="349">
        <f t="shared" ref="I11:I29" si="4">IF($E11="eE",$F11-$G11,0)</f>
        <v>0</v>
      </c>
      <c r="J11" s="356" t="str">
        <f t="shared" si="1"/>
        <v/>
      </c>
      <c r="K11" s="356" t="str">
        <f>IF(J11&lt;&gt;"",INDEX(Helper!$D$3:$D$17,D11),"")</f>
        <v/>
      </c>
      <c r="L11" s="9" t="str">
        <f t="shared" si="2"/>
        <v/>
      </c>
      <c r="M11" s="70" t="s">
        <v>82</v>
      </c>
      <c r="N11" s="78">
        <f>SUMIF($D$10:$D$29,N10,$F$10:$F$29)</f>
        <v>0</v>
      </c>
      <c r="O11" s="79">
        <f t="shared" ref="O11:AB11" si="5">SUMIF($D$10:$D$29,O10,$F$10:$F$29)</f>
        <v>0</v>
      </c>
      <c r="P11" s="79">
        <f t="shared" si="5"/>
        <v>0</v>
      </c>
      <c r="Q11" s="79">
        <f t="shared" si="5"/>
        <v>0</v>
      </c>
      <c r="R11" s="79">
        <f t="shared" si="5"/>
        <v>0</v>
      </c>
      <c r="S11" s="79">
        <f t="shared" si="5"/>
        <v>0</v>
      </c>
      <c r="T11" s="79">
        <f t="shared" si="5"/>
        <v>0</v>
      </c>
      <c r="U11" s="79">
        <f t="shared" si="5"/>
        <v>0</v>
      </c>
      <c r="V11" s="79">
        <f t="shared" si="5"/>
        <v>0</v>
      </c>
      <c r="W11" s="79">
        <f t="shared" si="5"/>
        <v>0</v>
      </c>
      <c r="X11" s="79">
        <f t="shared" si="5"/>
        <v>0</v>
      </c>
      <c r="Y11" s="79">
        <f t="shared" si="5"/>
        <v>0</v>
      </c>
      <c r="Z11" s="79">
        <f t="shared" si="5"/>
        <v>0</v>
      </c>
      <c r="AA11" s="79">
        <f t="shared" si="5"/>
        <v>0</v>
      </c>
      <c r="AB11" s="79">
        <f t="shared" si="5"/>
        <v>0</v>
      </c>
      <c r="AC11" s="267"/>
      <c r="AD11" s="267"/>
      <c r="AE11" s="267"/>
      <c r="AF11" s="267"/>
    </row>
    <row r="12" spans="1:16380" s="9" customFormat="1" ht="15" x14ac:dyDescent="0.25">
      <c r="A12" s="28">
        <v>3</v>
      </c>
      <c r="B12" s="100"/>
      <c r="C12" s="100"/>
      <c r="D12" s="11"/>
      <c r="E12" s="28" t="str">
        <f t="shared" si="0"/>
        <v/>
      </c>
      <c r="F12" s="375"/>
      <c r="G12" s="376"/>
      <c r="H12" s="349">
        <f t="shared" si="3"/>
        <v>0</v>
      </c>
      <c r="I12" s="349">
        <f t="shared" si="4"/>
        <v>0</v>
      </c>
      <c r="J12" s="356" t="str">
        <f t="shared" si="1"/>
        <v/>
      </c>
      <c r="K12" s="356" t="str">
        <f>IF(J12&lt;&gt;"",INDEX(Helper!$D$3:$D$17,D12),"")</f>
        <v/>
      </c>
      <c r="L12" s="9" t="str">
        <f t="shared" si="2"/>
        <v/>
      </c>
      <c r="AC12" s="267"/>
      <c r="AD12" s="267"/>
      <c r="AE12" s="267"/>
      <c r="AF12" s="267"/>
    </row>
    <row r="13" spans="1:16380" s="9" customFormat="1" ht="15" x14ac:dyDescent="0.25">
      <c r="A13" s="28">
        <v>4</v>
      </c>
      <c r="B13" s="100"/>
      <c r="C13" s="100"/>
      <c r="D13" s="11"/>
      <c r="E13" s="28" t="str">
        <f t="shared" si="0"/>
        <v/>
      </c>
      <c r="F13" s="375"/>
      <c r="G13" s="376"/>
      <c r="H13" s="349">
        <f t="shared" si="3"/>
        <v>0</v>
      </c>
      <c r="I13" s="349">
        <f t="shared" si="4"/>
        <v>0</v>
      </c>
      <c r="J13" s="356" t="str">
        <f t="shared" si="1"/>
        <v/>
      </c>
      <c r="K13" s="356" t="str">
        <f>IF(J13&lt;&gt;"",INDEX(Helper!$D$3:$D$17,D13),"")</f>
        <v/>
      </c>
      <c r="L13" s="9" t="str">
        <f t="shared" si="2"/>
        <v/>
      </c>
      <c r="AC13" s="267"/>
      <c r="AD13" s="267"/>
      <c r="AE13" s="267"/>
      <c r="AF13" s="267"/>
    </row>
    <row r="14" spans="1:16380" s="9" customFormat="1" ht="15" x14ac:dyDescent="0.25">
      <c r="A14" s="28">
        <v>5</v>
      </c>
      <c r="B14" s="100"/>
      <c r="C14" s="100"/>
      <c r="D14" s="11"/>
      <c r="E14" s="28" t="str">
        <f t="shared" si="0"/>
        <v/>
      </c>
      <c r="F14" s="375"/>
      <c r="G14" s="376"/>
      <c r="H14" s="349">
        <f t="shared" si="3"/>
        <v>0</v>
      </c>
      <c r="I14" s="349">
        <f t="shared" si="4"/>
        <v>0</v>
      </c>
      <c r="J14" s="356" t="str">
        <f t="shared" si="1"/>
        <v/>
      </c>
      <c r="K14" s="356" t="str">
        <f>IF(J14&lt;&gt;"",INDEX(Helper!$D$3:$D$17,D14),"")</f>
        <v/>
      </c>
      <c r="L14" s="9" t="str">
        <f t="shared" si="2"/>
        <v/>
      </c>
      <c r="AC14" s="267"/>
      <c r="AD14" s="267"/>
      <c r="AE14" s="267"/>
      <c r="AF14" s="267"/>
    </row>
    <row r="15" spans="1:16380" s="9" customFormat="1" ht="15" x14ac:dyDescent="0.25">
      <c r="A15" s="28">
        <v>6</v>
      </c>
      <c r="B15" s="100"/>
      <c r="C15" s="100"/>
      <c r="D15" s="11"/>
      <c r="E15" s="28" t="str">
        <f t="shared" si="0"/>
        <v/>
      </c>
      <c r="F15" s="375"/>
      <c r="G15" s="376"/>
      <c r="H15" s="349">
        <f t="shared" si="3"/>
        <v>0</v>
      </c>
      <c r="I15" s="349">
        <f t="shared" si="4"/>
        <v>0</v>
      </c>
      <c r="J15" s="356" t="str">
        <f t="shared" si="1"/>
        <v/>
      </c>
      <c r="K15" s="356" t="str">
        <f>IF(J15&lt;&gt;"",INDEX(Helper!$D$3:$D$17,D15),"")</f>
        <v/>
      </c>
      <c r="L15" s="9" t="str">
        <f t="shared" si="2"/>
        <v/>
      </c>
      <c r="M15" s="44"/>
      <c r="N15" s="44"/>
      <c r="O15" s="44"/>
      <c r="P15" s="44"/>
      <c r="Q15" s="44"/>
      <c r="R15" s="44"/>
      <c r="S15" s="44"/>
      <c r="T15" s="44"/>
      <c r="U15" s="44"/>
      <c r="V15" s="44"/>
      <c r="W15" s="44"/>
      <c r="X15" s="44"/>
      <c r="Y15" s="44"/>
      <c r="Z15" s="44"/>
      <c r="AA15" s="44"/>
      <c r="AB15" s="44"/>
      <c r="AC15" s="267"/>
      <c r="AD15" s="267"/>
      <c r="AE15" s="267"/>
      <c r="AF15" s="267"/>
    </row>
    <row r="16" spans="1:16380" s="9" customFormat="1" ht="15" x14ac:dyDescent="0.25">
      <c r="A16" s="28">
        <v>7</v>
      </c>
      <c r="B16" s="100"/>
      <c r="C16" s="100"/>
      <c r="D16" s="11"/>
      <c r="E16" s="28" t="str">
        <f t="shared" si="0"/>
        <v/>
      </c>
      <c r="F16" s="375"/>
      <c r="G16" s="376"/>
      <c r="H16" s="349">
        <f t="shared" si="3"/>
        <v>0</v>
      </c>
      <c r="I16" s="349">
        <f t="shared" si="4"/>
        <v>0</v>
      </c>
      <c r="J16" s="356" t="str">
        <f t="shared" si="1"/>
        <v/>
      </c>
      <c r="K16" s="356" t="str">
        <f>IF(J16&lt;&gt;"",INDEX(Helper!$D$3:$D$17,D16),"")</f>
        <v/>
      </c>
      <c r="L16" s="9" t="str">
        <f t="shared" si="2"/>
        <v/>
      </c>
      <c r="M16" s="4"/>
      <c r="N16" s="4"/>
      <c r="O16" s="4"/>
      <c r="P16" s="4"/>
      <c r="Q16" s="4"/>
      <c r="R16" s="4"/>
      <c r="S16" s="4"/>
      <c r="T16" s="4"/>
      <c r="U16" s="4"/>
      <c r="V16" s="4"/>
      <c r="W16" s="4"/>
      <c r="X16" s="4"/>
      <c r="Y16" s="4"/>
      <c r="Z16" s="4"/>
      <c r="AA16" s="4"/>
      <c r="AB16" s="4"/>
      <c r="AC16" s="267"/>
      <c r="AD16" s="267"/>
      <c r="AE16" s="267"/>
      <c r="AF16" s="267"/>
    </row>
    <row r="17" spans="1:16380" s="9" customFormat="1" ht="15" x14ac:dyDescent="0.25">
      <c r="A17" s="28">
        <v>8</v>
      </c>
      <c r="B17" s="100"/>
      <c r="C17" s="100"/>
      <c r="D17" s="11"/>
      <c r="E17" s="28" t="str">
        <f t="shared" si="0"/>
        <v/>
      </c>
      <c r="F17" s="375"/>
      <c r="G17" s="376"/>
      <c r="H17" s="349">
        <f t="shared" si="3"/>
        <v>0</v>
      </c>
      <c r="I17" s="349">
        <f t="shared" si="4"/>
        <v>0</v>
      </c>
      <c r="J17" s="356" t="str">
        <f t="shared" si="1"/>
        <v/>
      </c>
      <c r="K17" s="356" t="str">
        <f>IF(J17&lt;&gt;"",INDEX(Helper!$D$3:$D$17,D17),"")</f>
        <v/>
      </c>
      <c r="L17" s="9" t="str">
        <f t="shared" si="2"/>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9</v>
      </c>
      <c r="B18" s="100"/>
      <c r="C18" s="100"/>
      <c r="D18" s="11"/>
      <c r="E18" s="28" t="str">
        <f t="shared" si="0"/>
        <v/>
      </c>
      <c r="F18" s="375"/>
      <c r="G18" s="376"/>
      <c r="H18" s="349">
        <f t="shared" si="3"/>
        <v>0</v>
      </c>
      <c r="I18" s="349">
        <f t="shared" si="4"/>
        <v>0</v>
      </c>
      <c r="J18" s="356" t="str">
        <f t="shared" si="1"/>
        <v/>
      </c>
      <c r="K18" s="356" t="str">
        <f>IF(J18&lt;&gt;"",INDEX(Helper!$D$3:$D$17,D18),"")</f>
        <v/>
      </c>
      <c r="L18" s="9" t="str">
        <f t="shared" si="2"/>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10</v>
      </c>
      <c r="B19" s="100"/>
      <c r="C19" s="100"/>
      <c r="D19" s="11"/>
      <c r="E19" s="28" t="str">
        <f t="shared" si="0"/>
        <v/>
      </c>
      <c r="F19" s="375"/>
      <c r="G19" s="376"/>
      <c r="H19" s="349">
        <f t="shared" si="3"/>
        <v>0</v>
      </c>
      <c r="I19" s="349">
        <f t="shared" si="4"/>
        <v>0</v>
      </c>
      <c r="J19" s="356" t="str">
        <f t="shared" si="1"/>
        <v/>
      </c>
      <c r="K19" s="356" t="str">
        <f>IF(J19&lt;&gt;"",INDEX(Helper!$D$3:$D$17,D19),"")</f>
        <v/>
      </c>
      <c r="L19" s="9" t="str">
        <f t="shared" si="2"/>
        <v/>
      </c>
      <c r="M19" s="48"/>
      <c r="N19" s="48"/>
      <c r="O19" s="48"/>
      <c r="P19" s="48"/>
      <c r="Q19" s="48"/>
      <c r="R19" s="48"/>
      <c r="S19" s="48"/>
      <c r="T19" s="48"/>
      <c r="U19" s="48"/>
      <c r="V19" s="48"/>
      <c r="W19" s="48"/>
      <c r="X19" s="48"/>
      <c r="Y19" s="48"/>
      <c r="Z19" s="48"/>
      <c r="AA19" s="48"/>
      <c r="AB19" s="48"/>
      <c r="AC19" s="267"/>
      <c r="AD19" s="267"/>
      <c r="AE19" s="267"/>
      <c r="AF19" s="267"/>
    </row>
    <row r="20" spans="1:16380" s="9" customFormat="1" ht="15" x14ac:dyDescent="0.25">
      <c r="A20" s="28">
        <v>11</v>
      </c>
      <c r="B20" s="100"/>
      <c r="C20" s="100"/>
      <c r="D20" s="11"/>
      <c r="E20" s="28" t="str">
        <f t="shared" si="0"/>
        <v/>
      </c>
      <c r="F20" s="375"/>
      <c r="G20" s="376"/>
      <c r="H20" s="349">
        <f t="shared" si="3"/>
        <v>0</v>
      </c>
      <c r="I20" s="349">
        <f t="shared" si="4"/>
        <v>0</v>
      </c>
      <c r="J20" s="356" t="str">
        <f t="shared" si="1"/>
        <v/>
      </c>
      <c r="K20" s="356" t="str">
        <f>IF(J20&lt;&gt;"",INDEX(Helper!$D$3:$D$17,D20),"")</f>
        <v/>
      </c>
      <c r="L20" s="9" t="str">
        <f t="shared" si="2"/>
        <v/>
      </c>
      <c r="M20" s="4"/>
      <c r="N20" s="4"/>
      <c r="O20" s="4"/>
      <c r="P20" s="4"/>
      <c r="Q20" s="4"/>
      <c r="R20" s="4"/>
      <c r="S20" s="4"/>
      <c r="T20" s="4"/>
      <c r="U20" s="4"/>
      <c r="V20" s="4"/>
      <c r="W20" s="4"/>
      <c r="X20" s="4"/>
      <c r="Y20" s="4"/>
      <c r="Z20" s="4"/>
      <c r="AA20" s="4"/>
      <c r="AB20" s="4"/>
      <c r="AC20" s="267"/>
      <c r="AD20" s="267"/>
      <c r="AE20" s="267"/>
      <c r="AF20" s="267"/>
    </row>
    <row r="21" spans="1:16380" s="9" customFormat="1" ht="15" x14ac:dyDescent="0.25">
      <c r="A21" s="28">
        <v>12</v>
      </c>
      <c r="B21" s="100"/>
      <c r="C21" s="100"/>
      <c r="D21" s="11"/>
      <c r="E21" s="28" t="str">
        <f t="shared" si="0"/>
        <v/>
      </c>
      <c r="F21" s="375"/>
      <c r="G21" s="376"/>
      <c r="H21" s="349">
        <f t="shared" si="3"/>
        <v>0</v>
      </c>
      <c r="I21" s="349">
        <f t="shared" si="4"/>
        <v>0</v>
      </c>
      <c r="J21" s="356" t="str">
        <f t="shared" si="1"/>
        <v/>
      </c>
      <c r="K21" s="356" t="str">
        <f>IF(J21&lt;&gt;"",INDEX(Helper!$D$3:$D$17,D21),"")</f>
        <v/>
      </c>
      <c r="L21" s="9" t="str">
        <f t="shared" si="2"/>
        <v/>
      </c>
      <c r="M21" s="306"/>
      <c r="N21" s="306"/>
      <c r="O21" s="306"/>
      <c r="P21" s="306"/>
      <c r="Q21" s="306"/>
      <c r="R21" s="306"/>
      <c r="S21" s="306"/>
      <c r="T21" s="306"/>
      <c r="U21" s="306"/>
      <c r="V21" s="306"/>
      <c r="W21" s="306"/>
      <c r="X21" s="306"/>
      <c r="Y21" s="306"/>
      <c r="Z21" s="306"/>
      <c r="AA21" s="306"/>
      <c r="AB21" s="306"/>
      <c r="AC21" s="267"/>
      <c r="AD21" s="267"/>
      <c r="AE21" s="267"/>
      <c r="AF21" s="267"/>
    </row>
    <row r="22" spans="1:16380" s="9" customFormat="1" ht="15" x14ac:dyDescent="0.25">
      <c r="A22" s="28">
        <v>13</v>
      </c>
      <c r="B22" s="100"/>
      <c r="C22" s="100"/>
      <c r="D22" s="11"/>
      <c r="E22" s="28" t="str">
        <f t="shared" si="0"/>
        <v/>
      </c>
      <c r="F22" s="375"/>
      <c r="G22" s="376"/>
      <c r="H22" s="349">
        <f t="shared" si="3"/>
        <v>0</v>
      </c>
      <c r="I22" s="349">
        <f t="shared" si="4"/>
        <v>0</v>
      </c>
      <c r="J22" s="356" t="str">
        <f t="shared" si="1"/>
        <v/>
      </c>
      <c r="K22" s="356" t="str">
        <f>IF(J22&lt;&gt;"",INDEX(Helper!$D$3:$D$17,D22),"")</f>
        <v/>
      </c>
      <c r="L22" s="9" t="str">
        <f t="shared" si="2"/>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14</v>
      </c>
      <c r="B23" s="100"/>
      <c r="C23" s="100"/>
      <c r="D23" s="11"/>
      <c r="E23" s="28" t="str">
        <f t="shared" si="0"/>
        <v/>
      </c>
      <c r="F23" s="375"/>
      <c r="G23" s="376"/>
      <c r="H23" s="349">
        <f t="shared" si="3"/>
        <v>0</v>
      </c>
      <c r="I23" s="349">
        <f t="shared" si="4"/>
        <v>0</v>
      </c>
      <c r="J23" s="356" t="str">
        <f t="shared" si="1"/>
        <v/>
      </c>
      <c r="K23" s="356" t="str">
        <f>IF(J23&lt;&gt;"",INDEX(Helper!$D$3:$D$17,D23),"")</f>
        <v/>
      </c>
      <c r="L23" s="9" t="str">
        <f t="shared" si="2"/>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15</v>
      </c>
      <c r="B24" s="100"/>
      <c r="C24" s="100"/>
      <c r="D24" s="11"/>
      <c r="E24" s="28" t="str">
        <f t="shared" si="0"/>
        <v/>
      </c>
      <c r="F24" s="375"/>
      <c r="G24" s="376"/>
      <c r="H24" s="349">
        <f t="shared" si="3"/>
        <v>0</v>
      </c>
      <c r="I24" s="349">
        <f t="shared" si="4"/>
        <v>0</v>
      </c>
      <c r="J24" s="356" t="str">
        <f t="shared" si="1"/>
        <v/>
      </c>
      <c r="K24" s="356" t="str">
        <f>IF(J24&lt;&gt;"",INDEX(Helper!$D$3:$D$17,D24),"")</f>
        <v/>
      </c>
      <c r="L24" s="9" t="str">
        <f t="shared" si="2"/>
        <v/>
      </c>
      <c r="M24" s="4"/>
      <c r="N24" s="4"/>
      <c r="O24" s="4"/>
      <c r="P24" s="4"/>
      <c r="Q24" s="4"/>
      <c r="R24" s="4"/>
      <c r="S24" s="4"/>
      <c r="T24" s="4"/>
      <c r="U24" s="4"/>
      <c r="V24" s="4"/>
      <c r="W24" s="4"/>
      <c r="X24" s="4"/>
      <c r="Y24" s="4"/>
      <c r="Z24" s="4"/>
      <c r="AA24" s="4"/>
      <c r="AB24" s="4"/>
      <c r="AC24" s="267"/>
      <c r="AD24" s="267"/>
      <c r="AE24" s="267"/>
      <c r="AF24" s="267"/>
    </row>
    <row r="25" spans="1:16380" s="9" customFormat="1" ht="15" x14ac:dyDescent="0.25">
      <c r="A25" s="28">
        <v>16</v>
      </c>
      <c r="B25" s="100"/>
      <c r="C25" s="100"/>
      <c r="D25" s="11"/>
      <c r="E25" s="28" t="str">
        <f t="shared" si="0"/>
        <v/>
      </c>
      <c r="F25" s="375"/>
      <c r="G25" s="376"/>
      <c r="H25" s="349">
        <f t="shared" si="3"/>
        <v>0</v>
      </c>
      <c r="I25" s="349">
        <f t="shared" si="4"/>
        <v>0</v>
      </c>
      <c r="J25" s="356" t="str">
        <f t="shared" si="1"/>
        <v/>
      </c>
      <c r="K25" s="356" t="str">
        <f>IF(J25&lt;&gt;"",INDEX(Helper!$D$3:$D$17,D25),"")</f>
        <v/>
      </c>
      <c r="L25" s="9" t="str">
        <f t="shared" si="2"/>
        <v/>
      </c>
      <c r="M25" s="4"/>
      <c r="N25" s="4"/>
      <c r="O25" s="4"/>
      <c r="P25" s="4"/>
      <c r="Q25" s="4"/>
      <c r="R25" s="4"/>
      <c r="S25" s="4"/>
      <c r="T25" s="4"/>
      <c r="U25" s="4"/>
      <c r="V25" s="4"/>
      <c r="W25" s="4"/>
      <c r="X25" s="4"/>
      <c r="Y25" s="4"/>
      <c r="Z25" s="4"/>
      <c r="AA25" s="4"/>
      <c r="AB25" s="4"/>
      <c r="AC25" s="267"/>
      <c r="AD25" s="267"/>
      <c r="AE25" s="267"/>
      <c r="AF25" s="267"/>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row>
    <row r="26" spans="1:16380" s="9" customFormat="1" ht="15" x14ac:dyDescent="0.25">
      <c r="A26" s="28">
        <v>17</v>
      </c>
      <c r="B26" s="100"/>
      <c r="C26" s="100"/>
      <c r="D26" s="11"/>
      <c r="E26" s="28" t="str">
        <f t="shared" si="0"/>
        <v/>
      </c>
      <c r="F26" s="375"/>
      <c r="G26" s="376"/>
      <c r="H26" s="349">
        <f t="shared" si="3"/>
        <v>0</v>
      </c>
      <c r="I26" s="349">
        <f t="shared" si="4"/>
        <v>0</v>
      </c>
      <c r="J26" s="356" t="str">
        <f t="shared" si="1"/>
        <v/>
      </c>
      <c r="K26" s="356" t="str">
        <f>IF(J26&lt;&gt;"",INDEX(Helper!$D$3:$D$17,D26),"")</f>
        <v/>
      </c>
      <c r="L26" s="9" t="str">
        <f t="shared" si="2"/>
        <v/>
      </c>
      <c r="M26" s="4"/>
      <c r="N26" s="4"/>
      <c r="O26" s="4"/>
      <c r="P26" s="4"/>
      <c r="Q26" s="4"/>
      <c r="R26" s="4"/>
      <c r="S26" s="4"/>
      <c r="T26" s="4"/>
      <c r="U26" s="4"/>
      <c r="V26" s="4"/>
      <c r="W26" s="4"/>
      <c r="X26" s="4"/>
      <c r="Y26" s="4"/>
      <c r="Z26" s="4"/>
      <c r="AA26" s="4"/>
      <c r="AB26" s="4"/>
      <c r="AC26" s="267"/>
      <c r="AD26" s="267"/>
      <c r="AE26" s="267"/>
      <c r="AF26" s="267"/>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8">
        <v>18</v>
      </c>
      <c r="B27" s="100"/>
      <c r="C27" s="100"/>
      <c r="D27" s="11"/>
      <c r="E27" s="28" t="str">
        <f t="shared" si="0"/>
        <v/>
      </c>
      <c r="F27" s="375"/>
      <c r="G27" s="376"/>
      <c r="H27" s="349">
        <f t="shared" si="3"/>
        <v>0</v>
      </c>
      <c r="I27" s="349">
        <f t="shared" si="4"/>
        <v>0</v>
      </c>
      <c r="J27" s="356" t="str">
        <f t="shared" si="1"/>
        <v/>
      </c>
      <c r="K27" s="356" t="str">
        <f>IF(J27&lt;&gt;"",INDEX(Helper!$D$3:$D$17,D27),"")</f>
        <v/>
      </c>
      <c r="L27" s="9" t="str">
        <f t="shared" si="2"/>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19</v>
      </c>
      <c r="B28" s="100"/>
      <c r="C28" s="100"/>
      <c r="D28" s="11"/>
      <c r="E28" s="28" t="str">
        <f t="shared" si="0"/>
        <v/>
      </c>
      <c r="F28" s="375"/>
      <c r="G28" s="376"/>
      <c r="H28" s="349">
        <f t="shared" si="3"/>
        <v>0</v>
      </c>
      <c r="I28" s="349">
        <f t="shared" si="4"/>
        <v>0</v>
      </c>
      <c r="J28" s="356" t="str">
        <f t="shared" si="1"/>
        <v/>
      </c>
      <c r="K28" s="356" t="str">
        <f>IF(J28&lt;&gt;"",INDEX(Helper!$D$3:$D$17,D28),"")</f>
        <v/>
      </c>
      <c r="L28" s="9" t="str">
        <f t="shared" si="2"/>
        <v/>
      </c>
      <c r="M28" s="4"/>
      <c r="N28" s="4"/>
      <c r="O28" s="4"/>
      <c r="P28" s="4"/>
      <c r="Q28" s="4"/>
      <c r="R28" s="4"/>
      <c r="S28" s="4"/>
      <c r="T28" s="4"/>
      <c r="U28" s="4"/>
      <c r="V28" s="4"/>
      <c r="W28" s="4"/>
      <c r="X28" s="4"/>
      <c r="Y28" s="4"/>
      <c r="Z28" s="4"/>
      <c r="AA28" s="4"/>
      <c r="AB28" s="4"/>
      <c r="AC28" s="267"/>
      <c r="AD28" s="267"/>
      <c r="AE28" s="267"/>
      <c r="AF28" s="267"/>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row>
    <row r="29" spans="1:16380" s="9" customFormat="1" ht="15" x14ac:dyDescent="0.25">
      <c r="A29" s="28">
        <v>20</v>
      </c>
      <c r="B29" s="100"/>
      <c r="C29" s="100"/>
      <c r="D29" s="11"/>
      <c r="E29" s="28" t="str">
        <f t="shared" si="0"/>
        <v/>
      </c>
      <c r="F29" s="375"/>
      <c r="G29" s="376"/>
      <c r="H29" s="349">
        <f t="shared" si="3"/>
        <v>0</v>
      </c>
      <c r="I29" s="349">
        <f t="shared" si="4"/>
        <v>0</v>
      </c>
      <c r="J29" s="356" t="str">
        <f t="shared" si="1"/>
        <v/>
      </c>
      <c r="K29" s="356" t="str">
        <f>IF(J29&lt;&gt;"",INDEX(Helper!$D$3:$D$17,D29),"")</f>
        <v/>
      </c>
      <c r="L29" s="9" t="str">
        <f t="shared" si="2"/>
        <v/>
      </c>
      <c r="M29" s="4"/>
      <c r="N29" s="4"/>
      <c r="O29" s="4"/>
      <c r="P29" s="4"/>
      <c r="Q29" s="4"/>
      <c r="R29" s="4"/>
      <c r="S29" s="4"/>
      <c r="T29" s="4"/>
      <c r="U29" s="4"/>
      <c r="V29" s="4"/>
      <c r="W29" s="4"/>
      <c r="X29" s="4"/>
      <c r="Y29" s="4"/>
      <c r="Z29" s="4"/>
      <c r="AA29" s="4"/>
      <c r="AB29" s="4"/>
      <c r="AC29" s="267"/>
      <c r="AD29" s="267"/>
      <c r="AE29" s="267"/>
      <c r="AF29" s="267"/>
    </row>
    <row r="30" spans="1:16380" s="9" customFormat="1" ht="20.100000000000001" customHeight="1" x14ac:dyDescent="0.25">
      <c r="A30" s="460" t="s">
        <v>2</v>
      </c>
      <c r="B30" s="461"/>
      <c r="C30" s="461"/>
      <c r="D30" s="462"/>
      <c r="E30" s="463"/>
      <c r="F30" s="377">
        <f>SUM(F10:F29)</f>
        <v>0</v>
      </c>
      <c r="G30" s="378">
        <f>SUM(G10:G29)</f>
        <v>0</v>
      </c>
      <c r="H30" s="363">
        <f>SUM(H10:H29)</f>
        <v>0</v>
      </c>
      <c r="I30" s="363">
        <f>SUM(I10:I29)</f>
        <v>0</v>
      </c>
      <c r="J30" s="356"/>
      <c r="K30" s="356"/>
      <c r="M30" s="4"/>
      <c r="N30" s="4"/>
      <c r="O30" s="4"/>
      <c r="P30" s="4"/>
      <c r="Q30" s="4"/>
      <c r="R30" s="4"/>
      <c r="S30" s="4"/>
      <c r="T30" s="4"/>
      <c r="U30" s="4"/>
      <c r="V30" s="4"/>
      <c r="W30" s="4"/>
      <c r="X30" s="4"/>
      <c r="Y30" s="4"/>
      <c r="Z30" s="4"/>
      <c r="AA30" s="4"/>
      <c r="AB30" s="4"/>
      <c r="AC30" s="267"/>
      <c r="AD30" s="267"/>
      <c r="AE30" s="267"/>
      <c r="AF30" s="267"/>
    </row>
    <row r="31" spans="1:16380" s="44" customFormat="1" ht="12" customHeight="1" x14ac:dyDescent="0.25">
      <c r="A31" s="175"/>
      <c r="B31" s="176"/>
      <c r="C31" s="170"/>
      <c r="D31" s="170"/>
      <c r="E31" s="168"/>
      <c r="F31" s="170"/>
      <c r="G31" s="170"/>
      <c r="H31" s="342"/>
      <c r="I31" s="342"/>
      <c r="J31" s="342"/>
      <c r="K31" s="342"/>
      <c r="M31" s="4"/>
      <c r="N31" s="4"/>
      <c r="O31" s="4"/>
      <c r="P31" s="4"/>
      <c r="Q31" s="4"/>
      <c r="R31" s="4"/>
      <c r="S31" s="4"/>
      <c r="T31" s="4"/>
      <c r="U31" s="4"/>
      <c r="V31" s="4"/>
      <c r="W31" s="4"/>
      <c r="X31" s="4"/>
      <c r="Y31" s="4"/>
      <c r="Z31" s="4"/>
      <c r="AA31" s="4"/>
      <c r="AB31" s="4"/>
      <c r="AC31" s="267"/>
      <c r="AD31" s="267"/>
      <c r="AE31" s="267"/>
      <c r="AF31" s="267"/>
    </row>
    <row r="32" spans="1:16380" ht="4.5" customHeight="1" x14ac:dyDescent="0.25">
      <c r="A32" s="177"/>
      <c r="B32" s="170"/>
      <c r="C32" s="170"/>
      <c r="D32" s="170"/>
      <c r="E32" s="168"/>
      <c r="F32" s="170"/>
      <c r="G32" s="170"/>
      <c r="H32" s="342"/>
      <c r="I32" s="342"/>
      <c r="AC32" s="267"/>
      <c r="AD32" s="267"/>
      <c r="AE32" s="267"/>
      <c r="AF32" s="267"/>
    </row>
    <row r="33" spans="1:32" s="48" customFormat="1" ht="13.5" customHeight="1" x14ac:dyDescent="0.25">
      <c r="A33" s="455" t="s">
        <v>7</v>
      </c>
      <c r="B33" s="455"/>
      <c r="C33" s="455"/>
      <c r="D33" s="455"/>
      <c r="E33" s="455"/>
      <c r="F33" s="455"/>
      <c r="G33" s="455"/>
      <c r="H33" s="359"/>
      <c r="I33" s="359"/>
      <c r="J33" s="357"/>
      <c r="K33" s="357"/>
      <c r="M33" s="4"/>
      <c r="N33" s="4"/>
      <c r="O33" s="4"/>
      <c r="P33" s="4"/>
      <c r="Q33" s="4"/>
      <c r="R33" s="4"/>
      <c r="S33" s="4"/>
      <c r="T33" s="4"/>
      <c r="U33" s="4"/>
      <c r="V33" s="4"/>
      <c r="W33" s="4"/>
      <c r="X33" s="4"/>
      <c r="Y33" s="4"/>
      <c r="Z33" s="4"/>
      <c r="AA33" s="4"/>
      <c r="AB33" s="4"/>
      <c r="AC33" s="267"/>
      <c r="AD33" s="267"/>
      <c r="AE33" s="267"/>
      <c r="AF33" s="267"/>
    </row>
    <row r="34" spans="1:32" s="48" customFormat="1" ht="13.5" customHeight="1" x14ac:dyDescent="0.25">
      <c r="A34" s="456" t="s">
        <v>200</v>
      </c>
      <c r="B34" s="456"/>
      <c r="C34" s="456"/>
      <c r="D34" s="456"/>
      <c r="E34" s="456"/>
      <c r="F34" s="456"/>
      <c r="G34" s="456"/>
      <c r="H34" s="359"/>
      <c r="I34" s="359"/>
      <c r="J34" s="357"/>
      <c r="K34" s="357"/>
      <c r="M34" s="4"/>
      <c r="N34" s="4"/>
      <c r="O34" s="4"/>
      <c r="P34" s="4"/>
      <c r="Q34" s="4"/>
      <c r="R34" s="4"/>
      <c r="S34" s="4"/>
      <c r="T34" s="4"/>
      <c r="U34" s="4"/>
      <c r="V34" s="4"/>
      <c r="W34" s="4"/>
      <c r="X34" s="4"/>
      <c r="Y34" s="4"/>
      <c r="Z34" s="4"/>
      <c r="AA34" s="4"/>
      <c r="AB34" s="4"/>
      <c r="AC34" s="267"/>
      <c r="AD34" s="267"/>
      <c r="AE34" s="267"/>
      <c r="AF34" s="267"/>
    </row>
    <row r="35" spans="1:32" s="48" customFormat="1" ht="13.5" customHeight="1" x14ac:dyDescent="0.25">
      <c r="A35" s="456" t="s">
        <v>217</v>
      </c>
      <c r="B35" s="456"/>
      <c r="C35" s="456"/>
      <c r="D35" s="456"/>
      <c r="E35" s="456"/>
      <c r="F35" s="456"/>
      <c r="G35" s="456"/>
      <c r="H35" s="359"/>
      <c r="I35" s="359"/>
      <c r="J35" s="357"/>
      <c r="K35" s="357"/>
      <c r="M35" s="4"/>
      <c r="N35" s="4"/>
      <c r="O35" s="4"/>
      <c r="P35" s="4"/>
      <c r="Q35" s="4"/>
      <c r="R35" s="4"/>
      <c r="S35" s="4"/>
      <c r="T35" s="4"/>
      <c r="U35" s="4"/>
      <c r="V35" s="4"/>
      <c r="W35" s="4"/>
      <c r="X35" s="4"/>
      <c r="Y35" s="4"/>
      <c r="Z35" s="4"/>
      <c r="AA35" s="4"/>
      <c r="AB35" s="4"/>
      <c r="AC35" s="267"/>
      <c r="AD35" s="267"/>
      <c r="AE35" s="267"/>
      <c r="AF35" s="267"/>
    </row>
    <row r="36" spans="1:32" ht="6" customHeight="1" x14ac:dyDescent="0.25">
      <c r="A36" s="177"/>
      <c r="B36" s="170"/>
      <c r="C36" s="170"/>
      <c r="D36" s="170"/>
      <c r="E36" s="168"/>
      <c r="F36" s="170"/>
      <c r="G36" s="170"/>
      <c r="H36" s="342"/>
      <c r="I36" s="342"/>
      <c r="AC36" s="267"/>
      <c r="AD36" s="267"/>
      <c r="AE36" s="267"/>
      <c r="AF36" s="267"/>
    </row>
    <row r="37" spans="1:32" s="309" customFormat="1" ht="21" customHeight="1" x14ac:dyDescent="0.25">
      <c r="A37" s="254" t="s">
        <v>148</v>
      </c>
      <c r="B37" s="307"/>
      <c r="C37" s="307"/>
      <c r="D37" s="308"/>
      <c r="E37" s="308"/>
      <c r="F37" s="307"/>
      <c r="G37" s="307"/>
      <c r="H37" s="358"/>
      <c r="I37" s="358"/>
      <c r="J37" s="358"/>
      <c r="K37" s="358"/>
      <c r="M37" s="1"/>
      <c r="N37" s="1"/>
      <c r="O37" s="1"/>
      <c r="P37" s="1"/>
      <c r="Q37" s="1"/>
      <c r="R37" s="1"/>
      <c r="S37" s="1"/>
      <c r="T37" s="1"/>
      <c r="U37" s="1"/>
      <c r="V37" s="1"/>
      <c r="W37" s="1"/>
      <c r="X37" s="1"/>
      <c r="Y37" s="1"/>
      <c r="Z37" s="1"/>
      <c r="AA37" s="1"/>
      <c r="AB37" s="1"/>
      <c r="AC37" s="310"/>
      <c r="AD37" s="310"/>
      <c r="AE37" s="310"/>
      <c r="AF37" s="310"/>
    </row>
    <row r="38" spans="1:32" ht="15" x14ac:dyDescent="0.25">
      <c r="AC38" s="267"/>
      <c r="AD38" s="267"/>
      <c r="AE38" s="267"/>
      <c r="AF38" s="267"/>
    </row>
    <row r="39" spans="1:32" ht="15" x14ac:dyDescent="0.25">
      <c r="AC39" s="267"/>
      <c r="AD39" s="267"/>
      <c r="AE39" s="267"/>
      <c r="AF39" s="267"/>
    </row>
    <row r="40" spans="1:32" ht="15" x14ac:dyDescent="0.25">
      <c r="AB40" s="267"/>
      <c r="AC40" s="267"/>
      <c r="AD40" s="267"/>
      <c r="AE40" s="267"/>
      <c r="AF40" s="267"/>
    </row>
    <row r="41" spans="1:32" ht="15" x14ac:dyDescent="0.25">
      <c r="AB41" s="267"/>
      <c r="AC41" s="267"/>
      <c r="AD41" s="267"/>
      <c r="AE41" s="267"/>
      <c r="AF41" s="267"/>
    </row>
    <row r="42" spans="1:32" ht="15" x14ac:dyDescent="0.25">
      <c r="AB42" s="267"/>
      <c r="AC42" s="267"/>
      <c r="AD42" s="267"/>
      <c r="AE42" s="267"/>
      <c r="AF42" s="267"/>
    </row>
    <row r="43" spans="1:32" ht="15" x14ac:dyDescent="0.25">
      <c r="AB43" s="267"/>
      <c r="AC43" s="267"/>
      <c r="AD43" s="267"/>
      <c r="AE43" s="267"/>
      <c r="AF43" s="267"/>
    </row>
    <row r="44" spans="1:32" ht="15" x14ac:dyDescent="0.25">
      <c r="AB44" s="267"/>
      <c r="AC44" s="267"/>
      <c r="AD44" s="267"/>
      <c r="AE44" s="267"/>
      <c r="AF44" s="267"/>
    </row>
    <row r="45" spans="1:32" ht="15" x14ac:dyDescent="0.25">
      <c r="AB45" s="267"/>
      <c r="AC45" s="267"/>
      <c r="AD45" s="267"/>
      <c r="AE45" s="267"/>
      <c r="AF45" s="267"/>
    </row>
    <row r="46" spans="1:32" ht="15" x14ac:dyDescent="0.25">
      <c r="AB46" s="267"/>
      <c r="AC46" s="267"/>
      <c r="AD46" s="267"/>
      <c r="AE46" s="267"/>
      <c r="AF46" s="267"/>
    </row>
    <row r="47" spans="1:32" ht="15" x14ac:dyDescent="0.25">
      <c r="AB47" s="267"/>
      <c r="AC47" s="267"/>
      <c r="AD47" s="267"/>
      <c r="AE47" s="267"/>
      <c r="AF47" s="267"/>
    </row>
    <row r="48" spans="1:32" ht="15" x14ac:dyDescent="0.25">
      <c r="AB48" s="267"/>
      <c r="AC48" s="267"/>
      <c r="AD48" s="267"/>
      <c r="AE48" s="267"/>
      <c r="AF48" s="267"/>
    </row>
  </sheetData>
  <sheetProtection algorithmName="SHA-512" hashValue="VUdzycD3rE6Gvzarh1s8nPwjYQE5250iZGWkQc2qbeDIqiqsTHFVayPm8V/gWrPwXRMxbKVdKYr6jhGYyh5alA==" saltValue="g1vvEWaIzX9hvKjULMY9aA==" spinCount="100000" sheet="1" selectLockedCells="1"/>
  <mergeCells count="8">
    <mergeCell ref="A33:G33"/>
    <mergeCell ref="A34:G34"/>
    <mergeCell ref="A35:G35"/>
    <mergeCell ref="A4:B4"/>
    <mergeCell ref="C4:D4"/>
    <mergeCell ref="A30:E30"/>
    <mergeCell ref="A6:G6"/>
    <mergeCell ref="A7:G7"/>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76" orientation="landscape" r:id="rId1"/>
  <headerFooter>
    <oddFooter>&amp;L&amp;"Arial,Standard"&amp;6w2308101333 -  02.24&amp;R&amp;6&amp;P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Z38"/>
  <sheetViews>
    <sheetView showGridLines="0" zoomScaleNormal="100" zoomScaleSheetLayoutView="100" workbookViewId="0">
      <selection activeCell="F10" sqref="F10"/>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1" style="4" customWidth="1"/>
    <col min="5" max="5" width="6.85546875" style="4" customWidth="1"/>
    <col min="6" max="7" width="22.7109375" style="4" customWidth="1"/>
    <col min="8" max="8" width="17.5703125" style="4" hidden="1" customWidth="1" outlineLevel="1"/>
    <col min="9" max="9" width="16.7109375" style="4" hidden="1" customWidth="1" outlineLevel="1"/>
    <col min="10" max="11" width="10.85546875" style="4" hidden="1" customWidth="1" outlineLevel="1"/>
    <col min="12" max="12" width="12.42578125" style="4" hidden="1" customWidth="1" outlineLevel="1"/>
    <col min="13" max="26" width="10.85546875" style="4" hidden="1" customWidth="1" outlineLevel="1"/>
    <col min="27" max="27" width="6.85546875" style="4" hidden="1" customWidth="1" outlineLevel="1"/>
    <col min="28" max="29" width="10.85546875" style="4" hidden="1" customWidth="1" outlineLevel="1"/>
    <col min="30" max="30" width="10.85546875" style="4" customWidth="1" collapsed="1"/>
    <col min="31" max="31" width="10.85546875" style="4" customWidth="1"/>
    <col min="32" max="16384" width="10.85546875" style="4"/>
  </cols>
  <sheetData>
    <row r="1" spans="1:16380" s="44" customFormat="1" ht="20.25" customHeight="1" x14ac:dyDescent="0.2">
      <c r="A1" s="165" t="s">
        <v>64</v>
      </c>
      <c r="B1" s="166"/>
      <c r="C1" s="167"/>
      <c r="D1" s="167"/>
      <c r="E1" s="167"/>
      <c r="F1" s="167"/>
      <c r="G1" s="167"/>
      <c r="H1" s="167"/>
      <c r="I1" s="170"/>
      <c r="J1" s="167"/>
      <c r="K1" s="167"/>
      <c r="L1" s="167"/>
      <c r="M1" s="164"/>
      <c r="N1" s="164"/>
      <c r="O1" s="45"/>
    </row>
    <row r="2" spans="1:16380" s="44" customFormat="1" ht="15.75" x14ac:dyDescent="0.25">
      <c r="A2" s="169" t="s">
        <v>151</v>
      </c>
      <c r="B2" s="170"/>
      <c r="C2" s="167"/>
      <c r="D2" s="167"/>
      <c r="E2" s="167"/>
      <c r="F2" s="167"/>
      <c r="G2" s="167"/>
      <c r="H2" s="167"/>
      <c r="I2" s="167"/>
      <c r="J2" s="167"/>
      <c r="K2" s="167"/>
      <c r="L2" s="167"/>
      <c r="M2" s="164"/>
      <c r="N2" s="164"/>
      <c r="O2" s="164"/>
      <c r="P2" s="164"/>
      <c r="Q2" s="45"/>
    </row>
    <row r="3" spans="1:16380" s="44" customFormat="1" ht="9.75" customHeight="1" x14ac:dyDescent="0.25">
      <c r="A3" s="169"/>
      <c r="B3" s="170"/>
      <c r="C3" s="167"/>
      <c r="D3" s="167"/>
      <c r="E3" s="167"/>
      <c r="F3" s="167"/>
      <c r="G3" s="167"/>
      <c r="H3" s="167"/>
      <c r="I3" s="167"/>
      <c r="J3" s="167"/>
      <c r="K3" s="167"/>
      <c r="L3" s="167"/>
      <c r="M3" s="164"/>
      <c r="N3" s="164"/>
      <c r="O3" s="164"/>
      <c r="P3" s="164"/>
      <c r="Q3" s="45"/>
    </row>
    <row r="4" spans="1:16380" s="44" customFormat="1" ht="31.5" customHeight="1" x14ac:dyDescent="0.25">
      <c r="A4" s="450" t="s">
        <v>163</v>
      </c>
      <c r="B4" s="457"/>
      <c r="C4" s="458">
        <f>'Planung der Arbeitspakete'!C4:G4</f>
        <v>0</v>
      </c>
      <c r="D4" s="459"/>
      <c r="E4" s="459"/>
      <c r="F4" s="459"/>
      <c r="G4" s="170"/>
      <c r="H4" s="170"/>
      <c r="I4" s="170"/>
      <c r="J4" s="170"/>
      <c r="K4" s="170"/>
      <c r="L4" s="170"/>
      <c r="M4" s="54"/>
      <c r="N4" s="55" t="s">
        <v>80</v>
      </c>
      <c r="O4" s="54"/>
      <c r="P4" s="54"/>
      <c r="Q4" s="54"/>
      <c r="R4" s="54"/>
      <c r="S4" s="54"/>
      <c r="T4" s="54"/>
      <c r="U4" s="54"/>
      <c r="V4" s="54"/>
      <c r="W4" s="54"/>
      <c r="X4" s="54"/>
      <c r="Y4" s="54"/>
      <c r="Z4" s="54"/>
      <c r="AA4" s="54"/>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4" customFormat="1" ht="8.25" hidden="1" customHeight="1" x14ac:dyDescent="0.25">
      <c r="A5" s="172"/>
      <c r="B5" s="303"/>
      <c r="C5" s="168"/>
      <c r="D5" s="260"/>
      <c r="E5" s="260"/>
      <c r="F5" s="260"/>
      <c r="G5" s="170"/>
      <c r="H5" s="170"/>
      <c r="I5" s="170"/>
      <c r="J5" s="170"/>
      <c r="K5" s="170"/>
      <c r="L5" s="170"/>
      <c r="M5" s="56"/>
      <c r="O5" s="56"/>
      <c r="P5" s="56"/>
      <c r="Q5" s="56"/>
      <c r="R5" s="56"/>
      <c r="S5" s="56"/>
      <c r="T5" s="56"/>
      <c r="U5" s="56"/>
      <c r="V5" s="56"/>
      <c r="W5" s="56"/>
      <c r="X5" s="56"/>
      <c r="Y5" s="56"/>
      <c r="Z5" s="56"/>
      <c r="AA5" s="56"/>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8" customFormat="1" ht="17.25" customHeight="1" x14ac:dyDescent="0.2">
      <c r="A6" s="464" t="s">
        <v>76</v>
      </c>
      <c r="B6" s="464"/>
      <c r="C6" s="464"/>
      <c r="D6" s="464"/>
      <c r="E6" s="464"/>
      <c r="F6" s="464"/>
      <c r="G6" s="464"/>
      <c r="H6" s="340"/>
      <c r="I6" s="340"/>
      <c r="J6" s="179"/>
      <c r="K6" s="179"/>
      <c r="L6" s="179"/>
      <c r="M6" s="8"/>
      <c r="N6" s="71" t="s">
        <v>86</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44" customFormat="1" ht="14.25" customHeight="1" x14ac:dyDescent="0.2">
      <c r="A7" s="465" t="s">
        <v>70</v>
      </c>
      <c r="B7" s="465"/>
      <c r="C7" s="465"/>
      <c r="D7" s="465"/>
      <c r="E7" s="465"/>
      <c r="F7" s="465"/>
      <c r="G7" s="364"/>
      <c r="H7" s="339"/>
      <c r="I7" s="339"/>
      <c r="J7" s="170"/>
      <c r="K7" s="170"/>
      <c r="L7" s="170"/>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ht="3.75" customHeight="1" x14ac:dyDescent="0.2">
      <c r="A8" s="174"/>
      <c r="B8" s="304"/>
      <c r="C8" s="304"/>
      <c r="D8" s="304"/>
      <c r="E8" s="304"/>
      <c r="F8" s="304"/>
      <c r="G8" s="304"/>
      <c r="H8" s="304"/>
      <c r="I8" s="304"/>
      <c r="J8" s="170"/>
      <c r="K8" s="170"/>
      <c r="L8" s="304"/>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12" customFormat="1" ht="54" x14ac:dyDescent="0.2">
      <c r="A9" s="26" t="s">
        <v>22</v>
      </c>
      <c r="B9" s="27" t="s">
        <v>72</v>
      </c>
      <c r="C9" s="26" t="s">
        <v>150</v>
      </c>
      <c r="D9" s="26" t="s">
        <v>36</v>
      </c>
      <c r="E9" s="345" t="s">
        <v>212</v>
      </c>
      <c r="F9" s="26" t="s">
        <v>201</v>
      </c>
      <c r="G9" s="347" t="s">
        <v>214</v>
      </c>
      <c r="H9" s="350" t="s">
        <v>215</v>
      </c>
      <c r="I9" s="350" t="s">
        <v>216</v>
      </c>
      <c r="N9" s="69" t="s">
        <v>87</v>
      </c>
      <c r="O9" s="74">
        <f>'Aufteilung PM auf AP'!E11</f>
        <v>1</v>
      </c>
      <c r="P9" s="74" t="str">
        <f>'Aufteilung PM auf AP'!F11</f>
        <v/>
      </c>
      <c r="Q9" s="74" t="str">
        <f>'Aufteilung PM auf AP'!G11</f>
        <v/>
      </c>
      <c r="R9" s="74" t="str">
        <f>'Aufteilung PM auf AP'!H11</f>
        <v/>
      </c>
      <c r="S9" s="74" t="str">
        <f>'Aufteilung PM auf AP'!I11</f>
        <v/>
      </c>
      <c r="T9" s="74" t="str">
        <f>'Aufteilung PM auf AP'!J11</f>
        <v/>
      </c>
      <c r="U9" s="74" t="str">
        <f>'Aufteilung PM auf AP'!K11</f>
        <v/>
      </c>
      <c r="V9" s="74" t="str">
        <f>'Aufteilung PM auf AP'!L11</f>
        <v/>
      </c>
      <c r="W9" s="74" t="str">
        <f>'Aufteilung PM auf AP'!M11</f>
        <v/>
      </c>
      <c r="X9" s="74" t="str">
        <f>'Aufteilung PM auf AP'!N11</f>
        <v/>
      </c>
      <c r="Y9" s="74" t="str">
        <f>'Aufteilung PM auf AP'!O11</f>
        <v/>
      </c>
      <c r="Z9" s="74" t="str">
        <f>'Aufteilung PM auf AP'!P11</f>
        <v/>
      </c>
      <c r="AA9" s="74" t="str">
        <f>'Aufteilung PM auf AP'!Q11</f>
        <v/>
      </c>
      <c r="AB9" s="74" t="str">
        <f>'Aufteilung PM auf AP'!R11</f>
        <v/>
      </c>
      <c r="AC9" s="74" t="str">
        <f>'Aufteilung PM auf AP'!S11</f>
        <v/>
      </c>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row>
    <row r="10" spans="1:16380" s="9" customFormat="1" ht="15" x14ac:dyDescent="0.25">
      <c r="A10" s="28">
        <v>1</v>
      </c>
      <c r="B10" s="100"/>
      <c r="C10" s="100"/>
      <c r="D10" s="11"/>
      <c r="E10" s="28" t="str">
        <f t="shared" ref="E10:E29" si="0">L10</f>
        <v/>
      </c>
      <c r="F10" s="375"/>
      <c r="G10" s="376"/>
      <c r="H10" s="349">
        <f>IF($E10="iF",$F10-$G10,0)</f>
        <v>0</v>
      </c>
      <c r="I10" s="349">
        <f>IF($E10="eE",$F10-$G10,0)</f>
        <v>0</v>
      </c>
      <c r="J10" s="356" t="str">
        <f t="shared" ref="J10:J29" si="1">IF(OR(D10=0,ISBLANK(D10)),"",D10)</f>
        <v/>
      </c>
      <c r="K10" s="356" t="str">
        <f>IF(J10&lt;&gt;"",INDEX(Helper!$D$3:$D$17,D10),"")</f>
        <v/>
      </c>
      <c r="L10" s="9" t="str">
        <f>IF(K10&lt;&gt;"Markt",K10,"")</f>
        <v/>
      </c>
      <c r="M10" s="70"/>
      <c r="N10" s="78" t="s">
        <v>82</v>
      </c>
      <c r="O10" s="79">
        <f>SUMIF($D$10:$D$29,O9,$F$10:$F$29)</f>
        <v>0</v>
      </c>
      <c r="P10" s="79">
        <f t="shared" ref="P10:AB10" si="2">SUMIF($D$10:$D$29,P9,$F$10:$F$29)</f>
        <v>0</v>
      </c>
      <c r="Q10" s="79">
        <f t="shared" si="2"/>
        <v>0</v>
      </c>
      <c r="R10" s="79">
        <f t="shared" si="2"/>
        <v>0</v>
      </c>
      <c r="S10" s="79">
        <f t="shared" si="2"/>
        <v>0</v>
      </c>
      <c r="T10" s="79">
        <f t="shared" si="2"/>
        <v>0</v>
      </c>
      <c r="U10" s="79">
        <f t="shared" si="2"/>
        <v>0</v>
      </c>
      <c r="V10" s="79">
        <f t="shared" si="2"/>
        <v>0</v>
      </c>
      <c r="W10" s="79">
        <f t="shared" si="2"/>
        <v>0</v>
      </c>
      <c r="X10" s="79">
        <f t="shared" si="2"/>
        <v>0</v>
      </c>
      <c r="Y10" s="79">
        <f t="shared" si="2"/>
        <v>0</v>
      </c>
      <c r="Z10" s="79">
        <f t="shared" si="2"/>
        <v>0</v>
      </c>
      <c r="AA10" s="79">
        <f t="shared" si="2"/>
        <v>0</v>
      </c>
      <c r="AB10" s="79">
        <f t="shared" si="2"/>
        <v>0</v>
      </c>
      <c r="AC10" s="267">
        <f>SUMIF($D$10:$D$29,AC9,$F$10:$F$29)</f>
        <v>0</v>
      </c>
      <c r="AD10" s="267"/>
      <c r="AE10" s="267"/>
      <c r="AF10" s="267"/>
    </row>
    <row r="11" spans="1:16380" s="9" customFormat="1" ht="15" x14ac:dyDescent="0.25">
      <c r="A11" s="28">
        <v>2</v>
      </c>
      <c r="B11" s="100"/>
      <c r="C11" s="100"/>
      <c r="D11" s="11"/>
      <c r="E11" s="28" t="str">
        <f t="shared" si="0"/>
        <v/>
      </c>
      <c r="F11" s="375"/>
      <c r="G11" s="376"/>
      <c r="H11" s="349">
        <f t="shared" ref="H11:H29" si="3">IF($E11="iF",$F11-$G11,0)</f>
        <v>0</v>
      </c>
      <c r="I11" s="349">
        <f t="shared" ref="I11:I29" si="4">IF($E11="eE",$F11-$G11,0)</f>
        <v>0</v>
      </c>
      <c r="J11" s="356" t="str">
        <f t="shared" si="1"/>
        <v/>
      </c>
      <c r="K11" s="356" t="str">
        <f>IF(J11&lt;&gt;"",INDEX(Helper!$D$3:$D$17,D11),"")</f>
        <v/>
      </c>
      <c r="L11" s="9" t="str">
        <f t="shared" ref="L11:L29" si="5">IF(K11&lt;&gt;"Markt",K11,"")</f>
        <v/>
      </c>
      <c r="M11" s="70"/>
      <c r="N11" s="78"/>
      <c r="O11" s="79"/>
      <c r="P11" s="79"/>
      <c r="Q11" s="79"/>
      <c r="R11" s="79"/>
      <c r="S11" s="79"/>
      <c r="T11" s="79"/>
      <c r="U11" s="79"/>
      <c r="V11" s="79"/>
      <c r="W11" s="79"/>
      <c r="X11" s="79"/>
      <c r="Y11" s="79"/>
      <c r="Z11" s="79"/>
      <c r="AA11" s="79"/>
      <c r="AB11" s="79"/>
      <c r="AC11" s="267"/>
      <c r="AD11" s="267"/>
      <c r="AE11" s="267"/>
      <c r="AF11" s="267"/>
    </row>
    <row r="12" spans="1:16380" s="9" customFormat="1" ht="15" x14ac:dyDescent="0.25">
      <c r="A12" s="28">
        <v>3</v>
      </c>
      <c r="B12" s="100"/>
      <c r="C12" s="100"/>
      <c r="D12" s="11"/>
      <c r="E12" s="28" t="str">
        <f t="shared" si="0"/>
        <v/>
      </c>
      <c r="F12" s="375"/>
      <c r="G12" s="376"/>
      <c r="H12" s="349">
        <f t="shared" si="3"/>
        <v>0</v>
      </c>
      <c r="I12" s="349">
        <f t="shared" si="4"/>
        <v>0</v>
      </c>
      <c r="J12" s="356" t="str">
        <f t="shared" si="1"/>
        <v/>
      </c>
      <c r="K12" s="356" t="str">
        <f>IF(J12&lt;&gt;"",INDEX(Helper!$D$3:$D$17,D12),"")</f>
        <v/>
      </c>
      <c r="L12" s="9" t="str">
        <f t="shared" si="5"/>
        <v/>
      </c>
      <c r="AC12" s="267"/>
      <c r="AD12" s="267"/>
      <c r="AE12" s="267"/>
      <c r="AF12" s="267"/>
    </row>
    <row r="13" spans="1:16380" s="9" customFormat="1" ht="15" x14ac:dyDescent="0.25">
      <c r="A13" s="28">
        <v>4</v>
      </c>
      <c r="B13" s="100"/>
      <c r="C13" s="100"/>
      <c r="D13" s="11"/>
      <c r="E13" s="28" t="str">
        <f t="shared" si="0"/>
        <v/>
      </c>
      <c r="F13" s="375"/>
      <c r="G13" s="376"/>
      <c r="H13" s="349">
        <f t="shared" si="3"/>
        <v>0</v>
      </c>
      <c r="I13" s="349">
        <f t="shared" si="4"/>
        <v>0</v>
      </c>
      <c r="J13" s="356" t="str">
        <f t="shared" si="1"/>
        <v/>
      </c>
      <c r="K13" s="356" t="str">
        <f>IF(J13&lt;&gt;"",INDEX(Helper!$D$3:$D$17,D13),"")</f>
        <v/>
      </c>
      <c r="L13" s="9" t="str">
        <f t="shared" si="5"/>
        <v/>
      </c>
      <c r="AC13" s="267"/>
      <c r="AD13" s="267"/>
      <c r="AE13" s="267"/>
      <c r="AF13" s="267"/>
    </row>
    <row r="14" spans="1:16380" s="9" customFormat="1" ht="15" x14ac:dyDescent="0.25">
      <c r="A14" s="28">
        <v>5</v>
      </c>
      <c r="B14" s="100"/>
      <c r="C14" s="100"/>
      <c r="D14" s="11"/>
      <c r="E14" s="28" t="str">
        <f t="shared" si="0"/>
        <v/>
      </c>
      <c r="F14" s="375"/>
      <c r="G14" s="376"/>
      <c r="H14" s="349">
        <f t="shared" si="3"/>
        <v>0</v>
      </c>
      <c r="I14" s="349">
        <f t="shared" si="4"/>
        <v>0</v>
      </c>
      <c r="J14" s="356" t="str">
        <f t="shared" si="1"/>
        <v/>
      </c>
      <c r="K14" s="356" t="str">
        <f>IF(J14&lt;&gt;"",INDEX(Helper!$D$3:$D$17,D14),"")</f>
        <v/>
      </c>
      <c r="L14" s="9" t="str">
        <f t="shared" si="5"/>
        <v/>
      </c>
      <c r="AC14" s="267"/>
      <c r="AD14" s="267"/>
      <c r="AE14" s="267"/>
      <c r="AF14" s="267"/>
    </row>
    <row r="15" spans="1:16380" s="9" customFormat="1" ht="15" x14ac:dyDescent="0.25">
      <c r="A15" s="28">
        <v>6</v>
      </c>
      <c r="B15" s="100"/>
      <c r="C15" s="100"/>
      <c r="D15" s="11"/>
      <c r="E15" s="28" t="str">
        <f t="shared" si="0"/>
        <v/>
      </c>
      <c r="F15" s="375"/>
      <c r="G15" s="376"/>
      <c r="H15" s="349">
        <f t="shared" si="3"/>
        <v>0</v>
      </c>
      <c r="I15" s="349">
        <f t="shared" si="4"/>
        <v>0</v>
      </c>
      <c r="J15" s="356" t="str">
        <f t="shared" si="1"/>
        <v/>
      </c>
      <c r="K15" s="356" t="str">
        <f>IF(J15&lt;&gt;"",INDEX(Helper!$D$3:$D$17,D15),"")</f>
        <v/>
      </c>
      <c r="L15" s="9" t="str">
        <f t="shared" si="5"/>
        <v/>
      </c>
      <c r="M15" s="44"/>
      <c r="N15" s="44"/>
      <c r="O15" s="44"/>
      <c r="P15" s="44"/>
      <c r="Q15" s="44"/>
      <c r="R15" s="44"/>
      <c r="S15" s="44"/>
      <c r="T15" s="44"/>
      <c r="U15" s="44"/>
      <c r="V15" s="44"/>
      <c r="W15" s="44"/>
      <c r="X15" s="44"/>
      <c r="Y15" s="44"/>
      <c r="Z15" s="44"/>
      <c r="AA15" s="44"/>
      <c r="AB15" s="44"/>
      <c r="AC15" s="267"/>
      <c r="AD15" s="267"/>
      <c r="AE15" s="267"/>
      <c r="AF15" s="267"/>
    </row>
    <row r="16" spans="1:16380" s="9" customFormat="1" ht="15" x14ac:dyDescent="0.25">
      <c r="A16" s="28">
        <v>7</v>
      </c>
      <c r="B16" s="100"/>
      <c r="C16" s="100"/>
      <c r="D16" s="11"/>
      <c r="E16" s="28" t="str">
        <f t="shared" si="0"/>
        <v/>
      </c>
      <c r="F16" s="375"/>
      <c r="G16" s="376"/>
      <c r="H16" s="349">
        <f t="shared" si="3"/>
        <v>0</v>
      </c>
      <c r="I16" s="349">
        <f t="shared" si="4"/>
        <v>0</v>
      </c>
      <c r="J16" s="356" t="str">
        <f t="shared" si="1"/>
        <v/>
      </c>
      <c r="K16" s="356" t="str">
        <f>IF(J16&lt;&gt;"",INDEX(Helper!$D$3:$D$17,D16),"")</f>
        <v/>
      </c>
      <c r="L16" s="9" t="str">
        <f t="shared" si="5"/>
        <v/>
      </c>
      <c r="M16" s="4"/>
      <c r="N16" s="4"/>
      <c r="O16" s="4"/>
      <c r="P16" s="4"/>
      <c r="Q16" s="4"/>
      <c r="R16" s="4"/>
      <c r="S16" s="4"/>
      <c r="T16" s="4"/>
      <c r="U16" s="4"/>
      <c r="V16" s="4"/>
      <c r="W16" s="4"/>
      <c r="X16" s="4"/>
      <c r="Y16" s="4"/>
      <c r="Z16" s="4"/>
      <c r="AA16" s="4"/>
      <c r="AB16" s="4"/>
      <c r="AC16" s="267"/>
      <c r="AD16" s="267"/>
      <c r="AE16" s="267"/>
      <c r="AF16" s="267"/>
    </row>
    <row r="17" spans="1:16380" s="9" customFormat="1" ht="15" x14ac:dyDescent="0.25">
      <c r="A17" s="28">
        <v>8</v>
      </c>
      <c r="B17" s="100"/>
      <c r="C17" s="100"/>
      <c r="D17" s="11"/>
      <c r="E17" s="28" t="str">
        <f t="shared" si="0"/>
        <v/>
      </c>
      <c r="F17" s="375"/>
      <c r="G17" s="376"/>
      <c r="H17" s="349">
        <f t="shared" si="3"/>
        <v>0</v>
      </c>
      <c r="I17" s="349">
        <f t="shared" si="4"/>
        <v>0</v>
      </c>
      <c r="J17" s="356" t="str">
        <f t="shared" si="1"/>
        <v/>
      </c>
      <c r="K17" s="356" t="str">
        <f>IF(J17&lt;&gt;"",INDEX(Helper!$D$3:$D$17,D17),"")</f>
        <v/>
      </c>
      <c r="L17" s="9" t="str">
        <f t="shared" si="5"/>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9</v>
      </c>
      <c r="B18" s="100"/>
      <c r="C18" s="100"/>
      <c r="D18" s="11"/>
      <c r="E18" s="28" t="str">
        <f t="shared" si="0"/>
        <v/>
      </c>
      <c r="F18" s="375"/>
      <c r="G18" s="376"/>
      <c r="H18" s="349">
        <f t="shared" si="3"/>
        <v>0</v>
      </c>
      <c r="I18" s="349">
        <f t="shared" si="4"/>
        <v>0</v>
      </c>
      <c r="J18" s="356" t="str">
        <f t="shared" si="1"/>
        <v/>
      </c>
      <c r="K18" s="356" t="str">
        <f>IF(J18&lt;&gt;"",INDEX(Helper!$D$3:$D$17,D18),"")</f>
        <v/>
      </c>
      <c r="L18" s="9" t="str">
        <f t="shared" ref="L18" si="6">IF(K18&lt;&gt;"Markt",K18,"")</f>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10</v>
      </c>
      <c r="B19" s="100"/>
      <c r="C19" s="100"/>
      <c r="D19" s="11"/>
      <c r="E19" s="28" t="str">
        <f t="shared" si="0"/>
        <v/>
      </c>
      <c r="F19" s="375"/>
      <c r="G19" s="376"/>
      <c r="H19" s="349">
        <f t="shared" si="3"/>
        <v>0</v>
      </c>
      <c r="I19" s="349">
        <f t="shared" si="4"/>
        <v>0</v>
      </c>
      <c r="J19" s="356" t="str">
        <f t="shared" si="1"/>
        <v/>
      </c>
      <c r="K19" s="356" t="str">
        <f>IF(J19&lt;&gt;"",INDEX(Helper!$D$3:$D$17,D19),"")</f>
        <v/>
      </c>
      <c r="L19" s="9" t="str">
        <f t="shared" si="5"/>
        <v/>
      </c>
      <c r="M19" s="48"/>
      <c r="N19" s="48"/>
      <c r="O19" s="48"/>
      <c r="P19" s="48"/>
      <c r="Q19" s="48"/>
      <c r="R19" s="48"/>
      <c r="S19" s="48"/>
      <c r="T19" s="48"/>
      <c r="U19" s="48"/>
      <c r="V19" s="48"/>
      <c r="W19" s="48"/>
      <c r="X19" s="48"/>
      <c r="Y19" s="48"/>
      <c r="Z19" s="48"/>
      <c r="AA19" s="48"/>
      <c r="AB19" s="48"/>
      <c r="AC19" s="267"/>
      <c r="AD19" s="267"/>
      <c r="AE19" s="267"/>
      <c r="AF19" s="267"/>
    </row>
    <row r="20" spans="1:16380" s="9" customFormat="1" ht="15" x14ac:dyDescent="0.25">
      <c r="A20" s="28">
        <v>11</v>
      </c>
      <c r="B20" s="100"/>
      <c r="C20" s="100"/>
      <c r="D20" s="11"/>
      <c r="E20" s="28" t="str">
        <f t="shared" si="0"/>
        <v/>
      </c>
      <c r="F20" s="375"/>
      <c r="G20" s="376"/>
      <c r="H20" s="349">
        <f t="shared" si="3"/>
        <v>0</v>
      </c>
      <c r="I20" s="349">
        <f t="shared" si="4"/>
        <v>0</v>
      </c>
      <c r="J20" s="356" t="str">
        <f t="shared" si="1"/>
        <v/>
      </c>
      <c r="K20" s="356" t="str">
        <f>IF(J20&lt;&gt;"",INDEX(Helper!$D$3:$D$17,D20),"")</f>
        <v/>
      </c>
      <c r="L20" s="9" t="str">
        <f t="shared" ref="L20" si="7">IF(K20&lt;&gt;"Markt",K20,"")</f>
        <v/>
      </c>
      <c r="M20" s="4"/>
      <c r="N20" s="4"/>
      <c r="O20" s="4"/>
      <c r="P20" s="4"/>
      <c r="Q20" s="4"/>
      <c r="R20" s="4"/>
      <c r="S20" s="4"/>
      <c r="T20" s="4"/>
      <c r="U20" s="4"/>
      <c r="V20" s="4"/>
      <c r="W20" s="4"/>
      <c r="X20" s="4"/>
      <c r="Y20" s="4"/>
      <c r="Z20" s="4"/>
      <c r="AA20" s="4"/>
      <c r="AB20" s="4"/>
      <c r="AC20" s="267"/>
      <c r="AD20" s="267"/>
      <c r="AE20" s="267"/>
      <c r="AF20" s="267"/>
    </row>
    <row r="21" spans="1:16380" s="9" customFormat="1" ht="15" x14ac:dyDescent="0.25">
      <c r="A21" s="28">
        <v>12</v>
      </c>
      <c r="B21" s="100"/>
      <c r="C21" s="100"/>
      <c r="D21" s="11"/>
      <c r="E21" s="28" t="str">
        <f t="shared" si="0"/>
        <v/>
      </c>
      <c r="F21" s="375"/>
      <c r="G21" s="376"/>
      <c r="H21" s="349">
        <f t="shared" si="3"/>
        <v>0</v>
      </c>
      <c r="I21" s="349">
        <f t="shared" si="4"/>
        <v>0</v>
      </c>
      <c r="J21" s="356" t="str">
        <f t="shared" si="1"/>
        <v/>
      </c>
      <c r="K21" s="356" t="str">
        <f>IF(J21&lt;&gt;"",INDEX(Helper!$D$3:$D$17,D21),"")</f>
        <v/>
      </c>
      <c r="L21" s="9" t="str">
        <f t="shared" ref="L21" si="8">IF(K21&lt;&gt;"Markt",K21,"")</f>
        <v/>
      </c>
      <c r="M21" s="306"/>
      <c r="N21" s="306"/>
      <c r="O21" s="306"/>
      <c r="P21" s="306"/>
      <c r="Q21" s="306"/>
      <c r="R21" s="306"/>
      <c r="S21" s="306"/>
      <c r="T21" s="306"/>
      <c r="U21" s="306"/>
      <c r="V21" s="306"/>
      <c r="W21" s="306"/>
      <c r="X21" s="306"/>
      <c r="Y21" s="306"/>
      <c r="Z21" s="306"/>
      <c r="AA21" s="306"/>
      <c r="AB21" s="306"/>
      <c r="AC21" s="267"/>
      <c r="AD21" s="267"/>
      <c r="AE21" s="267"/>
      <c r="AF21" s="267"/>
    </row>
    <row r="22" spans="1:16380" s="9" customFormat="1" ht="15" x14ac:dyDescent="0.25">
      <c r="A22" s="28">
        <v>13</v>
      </c>
      <c r="B22" s="100"/>
      <c r="C22" s="100"/>
      <c r="D22" s="11"/>
      <c r="E22" s="28" t="str">
        <f t="shared" si="0"/>
        <v/>
      </c>
      <c r="F22" s="375"/>
      <c r="G22" s="376"/>
      <c r="H22" s="349">
        <f t="shared" si="3"/>
        <v>0</v>
      </c>
      <c r="I22" s="349">
        <f t="shared" si="4"/>
        <v>0</v>
      </c>
      <c r="J22" s="356" t="str">
        <f t="shared" si="1"/>
        <v/>
      </c>
      <c r="K22" s="356" t="str">
        <f>IF(J22&lt;&gt;"",INDEX(Helper!$D$3:$D$17,D22),"")</f>
        <v/>
      </c>
      <c r="L22" s="9" t="str">
        <f t="shared" si="5"/>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14</v>
      </c>
      <c r="B23" s="100"/>
      <c r="C23" s="100"/>
      <c r="D23" s="11"/>
      <c r="E23" s="28" t="str">
        <f t="shared" si="0"/>
        <v/>
      </c>
      <c r="F23" s="375"/>
      <c r="G23" s="376"/>
      <c r="H23" s="349">
        <f t="shared" si="3"/>
        <v>0</v>
      </c>
      <c r="I23" s="349">
        <f t="shared" si="4"/>
        <v>0</v>
      </c>
      <c r="J23" s="356" t="str">
        <f t="shared" si="1"/>
        <v/>
      </c>
      <c r="K23" s="356" t="str">
        <f>IF(J23&lt;&gt;"",INDEX(Helper!$D$3:$D$17,D23),"")</f>
        <v/>
      </c>
      <c r="L23" s="9" t="str">
        <f t="shared" si="5"/>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15</v>
      </c>
      <c r="B24" s="100"/>
      <c r="C24" s="100"/>
      <c r="D24" s="11"/>
      <c r="E24" s="28" t="str">
        <f t="shared" si="0"/>
        <v/>
      </c>
      <c r="F24" s="375"/>
      <c r="G24" s="376"/>
      <c r="H24" s="349">
        <f t="shared" si="3"/>
        <v>0</v>
      </c>
      <c r="I24" s="349">
        <f t="shared" si="4"/>
        <v>0</v>
      </c>
      <c r="J24" s="356" t="str">
        <f t="shared" si="1"/>
        <v/>
      </c>
      <c r="K24" s="356" t="str">
        <f>IF(J24&lt;&gt;"",INDEX(Helper!$D$3:$D$17,D24),"")</f>
        <v/>
      </c>
      <c r="L24" s="9" t="str">
        <f t="shared" si="5"/>
        <v/>
      </c>
      <c r="M24" s="4"/>
      <c r="N24" s="4"/>
      <c r="O24" s="4"/>
      <c r="P24" s="4"/>
      <c r="Q24" s="4"/>
      <c r="R24" s="4"/>
      <c r="S24" s="4"/>
      <c r="T24" s="4"/>
      <c r="U24" s="4"/>
      <c r="V24" s="4"/>
      <c r="W24" s="4"/>
      <c r="X24" s="4"/>
      <c r="Y24" s="4"/>
      <c r="Z24" s="4"/>
      <c r="AA24" s="4"/>
      <c r="AB24" s="4"/>
      <c r="AC24" s="267"/>
      <c r="AD24" s="267"/>
      <c r="AE24" s="267"/>
      <c r="AF24" s="267"/>
    </row>
    <row r="25" spans="1:16380" s="9" customFormat="1" ht="15" x14ac:dyDescent="0.25">
      <c r="A25" s="28">
        <v>16</v>
      </c>
      <c r="B25" s="100"/>
      <c r="C25" s="100"/>
      <c r="D25" s="11"/>
      <c r="E25" s="28" t="str">
        <f t="shared" si="0"/>
        <v/>
      </c>
      <c r="F25" s="375"/>
      <c r="G25" s="376"/>
      <c r="H25" s="349">
        <f t="shared" si="3"/>
        <v>0</v>
      </c>
      <c r="I25" s="349">
        <f t="shared" si="4"/>
        <v>0</v>
      </c>
      <c r="J25" s="356" t="str">
        <f t="shared" si="1"/>
        <v/>
      </c>
      <c r="K25" s="356" t="str">
        <f>IF(J25&lt;&gt;"",INDEX(Helper!$D$3:$D$17,D25),"")</f>
        <v/>
      </c>
      <c r="L25" s="9" t="str">
        <f t="shared" ref="L25:L26" si="9">IF(K25&lt;&gt;"Markt",K25,"")</f>
        <v/>
      </c>
      <c r="M25" s="4"/>
      <c r="N25" s="4"/>
      <c r="O25" s="4"/>
      <c r="P25" s="4"/>
      <c r="Q25" s="4"/>
      <c r="R25" s="4"/>
      <c r="S25" s="4"/>
      <c r="T25" s="4"/>
      <c r="U25" s="4"/>
      <c r="V25" s="4"/>
      <c r="W25" s="4"/>
      <c r="X25" s="4"/>
      <c r="Y25" s="4"/>
      <c r="Z25" s="4"/>
      <c r="AA25" s="4"/>
      <c r="AB25" s="4"/>
      <c r="AC25" s="267"/>
      <c r="AD25" s="267"/>
      <c r="AE25" s="267"/>
      <c r="AF25" s="267"/>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row>
    <row r="26" spans="1:16380" s="9" customFormat="1" ht="15" x14ac:dyDescent="0.25">
      <c r="A26" s="28">
        <v>17</v>
      </c>
      <c r="B26" s="100"/>
      <c r="C26" s="100"/>
      <c r="D26" s="11"/>
      <c r="E26" s="28" t="str">
        <f t="shared" si="0"/>
        <v/>
      </c>
      <c r="F26" s="375"/>
      <c r="G26" s="376"/>
      <c r="H26" s="349">
        <f t="shared" si="3"/>
        <v>0</v>
      </c>
      <c r="I26" s="349">
        <f t="shared" si="4"/>
        <v>0</v>
      </c>
      <c r="J26" s="356" t="str">
        <f t="shared" si="1"/>
        <v/>
      </c>
      <c r="K26" s="356" t="str">
        <f>IF(J26&lt;&gt;"",INDEX(Helper!$D$3:$D$17,D26),"")</f>
        <v/>
      </c>
      <c r="L26" s="9" t="str">
        <f t="shared" si="9"/>
        <v/>
      </c>
      <c r="M26" s="4"/>
      <c r="N26" s="4"/>
      <c r="O26" s="4"/>
      <c r="P26" s="4"/>
      <c r="Q26" s="4"/>
      <c r="R26" s="4"/>
      <c r="S26" s="4"/>
      <c r="T26" s="4"/>
      <c r="U26" s="4"/>
      <c r="V26" s="4"/>
      <c r="W26" s="4"/>
      <c r="X26" s="4"/>
      <c r="Y26" s="4"/>
      <c r="Z26" s="4"/>
      <c r="AA26" s="4"/>
      <c r="AB26" s="4"/>
      <c r="AC26" s="267"/>
      <c r="AD26" s="267"/>
      <c r="AE26" s="267"/>
      <c r="AF26" s="267"/>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8">
        <v>18</v>
      </c>
      <c r="B27" s="100"/>
      <c r="C27" s="100"/>
      <c r="D27" s="11"/>
      <c r="E27" s="28" t="str">
        <f t="shared" si="0"/>
        <v/>
      </c>
      <c r="F27" s="375"/>
      <c r="G27" s="376"/>
      <c r="H27" s="349">
        <f t="shared" si="3"/>
        <v>0</v>
      </c>
      <c r="I27" s="349">
        <f t="shared" si="4"/>
        <v>0</v>
      </c>
      <c r="J27" s="356" t="str">
        <f t="shared" si="1"/>
        <v/>
      </c>
      <c r="K27" s="356" t="str">
        <f>IF(J27&lt;&gt;"",INDEX(Helper!$D$3:$D$17,D27),"")</f>
        <v/>
      </c>
      <c r="L27" s="9" t="str">
        <f t="shared" ref="L27:L28" si="10">IF(K27&lt;&gt;"Markt",K27,"")</f>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19</v>
      </c>
      <c r="B28" s="100"/>
      <c r="C28" s="100"/>
      <c r="D28" s="11"/>
      <c r="E28" s="28" t="str">
        <f t="shared" si="0"/>
        <v/>
      </c>
      <c r="F28" s="375"/>
      <c r="G28" s="376"/>
      <c r="H28" s="349">
        <f t="shared" si="3"/>
        <v>0</v>
      </c>
      <c r="I28" s="349">
        <f t="shared" si="4"/>
        <v>0</v>
      </c>
      <c r="J28" s="356" t="str">
        <f t="shared" si="1"/>
        <v/>
      </c>
      <c r="K28" s="356" t="str">
        <f>IF(J28&lt;&gt;"",INDEX(Helper!$D$3:$D$17,D28),"")</f>
        <v/>
      </c>
      <c r="L28" s="9" t="str">
        <f t="shared" si="10"/>
        <v/>
      </c>
      <c r="M28" s="4"/>
      <c r="N28" s="4"/>
      <c r="O28" s="4"/>
      <c r="P28" s="4"/>
      <c r="Q28" s="4"/>
      <c r="R28" s="4"/>
      <c r="S28" s="4"/>
      <c r="T28" s="4"/>
      <c r="U28" s="4"/>
      <c r="V28" s="4"/>
      <c r="W28" s="4"/>
      <c r="X28" s="4"/>
      <c r="Y28" s="4"/>
      <c r="Z28" s="4"/>
      <c r="AA28" s="4"/>
      <c r="AB28" s="4"/>
      <c r="AC28" s="267"/>
      <c r="AD28" s="267"/>
      <c r="AE28" s="267"/>
      <c r="AF28" s="267"/>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row>
    <row r="29" spans="1:16380" s="9" customFormat="1" ht="15" x14ac:dyDescent="0.25">
      <c r="A29" s="28">
        <v>20</v>
      </c>
      <c r="B29" s="100"/>
      <c r="C29" s="100"/>
      <c r="D29" s="11"/>
      <c r="E29" s="28" t="str">
        <f t="shared" si="0"/>
        <v/>
      </c>
      <c r="F29" s="375"/>
      <c r="G29" s="376"/>
      <c r="H29" s="349">
        <f t="shared" si="3"/>
        <v>0</v>
      </c>
      <c r="I29" s="349">
        <f t="shared" si="4"/>
        <v>0</v>
      </c>
      <c r="J29" s="356" t="str">
        <f t="shared" si="1"/>
        <v/>
      </c>
      <c r="K29" s="356" t="str">
        <f>IF(J29&lt;&gt;"",INDEX(Helper!$D$3:$D$17,D29),"")</f>
        <v/>
      </c>
      <c r="L29" s="9" t="str">
        <f t="shared" si="5"/>
        <v/>
      </c>
      <c r="M29" s="4"/>
      <c r="N29" s="4"/>
      <c r="O29" s="4"/>
      <c r="P29" s="4"/>
      <c r="Q29" s="4"/>
      <c r="R29" s="4"/>
      <c r="S29" s="4"/>
      <c r="T29" s="4"/>
      <c r="U29" s="4"/>
      <c r="V29" s="4"/>
      <c r="W29" s="4"/>
      <c r="X29" s="4"/>
      <c r="Y29" s="4"/>
      <c r="Z29" s="4"/>
      <c r="AA29" s="4"/>
      <c r="AB29" s="4"/>
      <c r="AC29" s="267"/>
      <c r="AD29" s="267"/>
      <c r="AE29" s="267"/>
      <c r="AF29" s="267"/>
    </row>
    <row r="30" spans="1:16380" s="9" customFormat="1" ht="20.100000000000001" customHeight="1" x14ac:dyDescent="0.2">
      <c r="A30" s="467" t="s">
        <v>2</v>
      </c>
      <c r="B30" s="468"/>
      <c r="C30" s="468"/>
      <c r="D30" s="468"/>
      <c r="E30" s="469"/>
      <c r="F30" s="378">
        <f>SUM(F10:F29)</f>
        <v>0</v>
      </c>
      <c r="G30" s="378">
        <f>SUM(G10:G29)</f>
        <v>0</v>
      </c>
      <c r="H30" s="363">
        <f>SUM(H10:H29)</f>
        <v>0</v>
      </c>
      <c r="I30" s="363">
        <f>SUM(I10:I29)</f>
        <v>0</v>
      </c>
    </row>
    <row r="31" spans="1:16380" s="59" customFormat="1" ht="5.25" customHeight="1" x14ac:dyDescent="0.2">
      <c r="A31" s="183"/>
      <c r="B31" s="183"/>
      <c r="C31" s="183"/>
      <c r="D31" s="183"/>
      <c r="E31" s="311"/>
      <c r="F31" s="184"/>
      <c r="G31" s="184"/>
      <c r="H31" s="184"/>
      <c r="I31" s="185"/>
      <c r="J31" s="180"/>
      <c r="K31" s="180"/>
      <c r="L31" s="180"/>
    </row>
    <row r="32" spans="1:16380" x14ac:dyDescent="0.2">
      <c r="A32" s="175"/>
      <c r="B32" s="176"/>
      <c r="C32" s="170"/>
      <c r="D32" s="170"/>
      <c r="E32" s="170"/>
      <c r="F32" s="170"/>
      <c r="G32" s="170"/>
      <c r="H32" s="170"/>
      <c r="I32" s="170"/>
      <c r="J32" s="170"/>
      <c r="K32" s="170"/>
      <c r="L32" s="170"/>
    </row>
    <row r="33" spans="1:38" s="44" customFormat="1" ht="4.5" hidden="1" customHeight="1" x14ac:dyDescent="0.2">
      <c r="A33" s="175"/>
      <c r="B33" s="176"/>
      <c r="C33" s="170"/>
      <c r="D33" s="170"/>
      <c r="E33" s="170"/>
      <c r="F33" s="170"/>
      <c r="G33" s="170"/>
      <c r="H33" s="170"/>
      <c r="I33" s="170"/>
      <c r="J33" s="170"/>
      <c r="K33" s="170"/>
      <c r="L33" s="170"/>
    </row>
    <row r="34" spans="1:38" s="48" customFormat="1" ht="14.45" customHeight="1" x14ac:dyDescent="0.2">
      <c r="A34" s="466" t="s">
        <v>5</v>
      </c>
      <c r="B34" s="466"/>
      <c r="C34" s="466"/>
      <c r="D34" s="466"/>
      <c r="E34" s="466"/>
      <c r="F34" s="466"/>
      <c r="G34" s="466"/>
      <c r="H34" s="182"/>
      <c r="I34" s="182"/>
      <c r="J34" s="182"/>
      <c r="K34" s="182"/>
      <c r="L34" s="182"/>
      <c r="M34" s="50"/>
      <c r="N34" s="50"/>
      <c r="O34" s="50"/>
      <c r="P34" s="50"/>
      <c r="Q34" s="50"/>
      <c r="R34" s="50"/>
      <c r="S34" s="50"/>
      <c r="T34" s="50"/>
      <c r="U34" s="50"/>
      <c r="V34" s="50"/>
      <c r="W34" s="50"/>
      <c r="X34" s="50"/>
      <c r="Y34" s="50"/>
      <c r="Z34" s="50"/>
      <c r="AA34" s="50"/>
      <c r="AB34" s="52"/>
      <c r="AC34" s="52"/>
      <c r="AD34" s="52"/>
      <c r="AE34" s="52"/>
      <c r="AF34" s="52"/>
      <c r="AG34" s="52"/>
      <c r="AH34" s="52"/>
      <c r="AI34" s="52"/>
      <c r="AJ34" s="52"/>
      <c r="AK34" s="52"/>
      <c r="AL34" s="51"/>
    </row>
    <row r="35" spans="1:38" s="48" customFormat="1" ht="14.45" customHeight="1" x14ac:dyDescent="0.2">
      <c r="A35" s="456" t="s">
        <v>200</v>
      </c>
      <c r="B35" s="456"/>
      <c r="C35" s="456"/>
      <c r="D35" s="456"/>
      <c r="E35" s="456"/>
      <c r="F35" s="456"/>
      <c r="G35" s="456"/>
      <c r="H35" s="351"/>
      <c r="I35" s="351"/>
      <c r="J35" s="178"/>
      <c r="K35" s="178"/>
      <c r="L35" s="178"/>
    </row>
    <row r="36" spans="1:38" s="48" customFormat="1" ht="14.45" customHeight="1" x14ac:dyDescent="0.2">
      <c r="A36" s="456" t="s">
        <v>218</v>
      </c>
      <c r="B36" s="456"/>
      <c r="C36" s="456"/>
      <c r="D36" s="456"/>
      <c r="E36" s="456"/>
      <c r="F36" s="456"/>
      <c r="G36" s="456"/>
      <c r="H36" s="351"/>
      <c r="I36" s="351"/>
      <c r="J36" s="178"/>
      <c r="K36" s="178"/>
      <c r="L36" s="178"/>
    </row>
    <row r="37" spans="1:38" s="1" customFormat="1" ht="24" customHeight="1" x14ac:dyDescent="0.25">
      <c r="A37" s="254" t="s">
        <v>148</v>
      </c>
      <c r="B37" s="313"/>
      <c r="C37" s="313"/>
      <c r="D37" s="314"/>
      <c r="E37" s="224"/>
      <c r="F37" s="224"/>
      <c r="G37" s="224"/>
      <c r="H37" s="224"/>
      <c r="I37" s="224"/>
      <c r="J37" s="224"/>
      <c r="K37" s="224"/>
      <c r="L37" s="224"/>
    </row>
    <row r="38" spans="1:38" s="271" customFormat="1" ht="11.25" customHeight="1" x14ac:dyDescent="0.25">
      <c r="E38" s="312"/>
    </row>
  </sheetData>
  <sheetProtection algorithmName="SHA-512" hashValue="P84BDnAoiS8+c3ORn3jdp6z8OTzypIBoFqFV2nRgDsPrwlPMIAiJf7kO+/YBZUaHlRxB5Ag6oEiDMfVdOwEndw==" saltValue="XAOfd3OALf4awIqstQuCVA==" spinCount="100000" sheet="1" selectLockedCells="1"/>
  <mergeCells count="8">
    <mergeCell ref="A34:G34"/>
    <mergeCell ref="A35:G35"/>
    <mergeCell ref="A36:G36"/>
    <mergeCell ref="A4:B4"/>
    <mergeCell ref="C4:F4"/>
    <mergeCell ref="A30:E30"/>
    <mergeCell ref="A6:G6"/>
    <mergeCell ref="A7:F7"/>
  </mergeCells>
  <pageMargins left="0.78740157480314965" right="0.27559055118110237" top="0.70866141732283472" bottom="0.78740157480314965" header="0.31496062992125984" footer="0.31496062992125984"/>
  <pageSetup paperSize="9" scale="77" orientation="landscape" r:id="rId1"/>
  <headerFooter>
    <oddFooter>&amp;L&amp;"Arial,Standard"&amp;6w2308101333 -  02.24&amp;R&amp;"Arial,Standard"&amp;6&amp;P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EZ36"/>
  <sheetViews>
    <sheetView showGridLines="0" zoomScaleNormal="100" zoomScaleSheetLayoutView="100" zoomScalePageLayoutView="90" workbookViewId="0">
      <selection activeCell="D9" sqref="D9"/>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3.42578125" style="4" customWidth="1"/>
    <col min="5" max="5" width="7" style="4" customWidth="1"/>
    <col min="6" max="7" width="22.7109375" style="4" customWidth="1"/>
    <col min="8" max="9" width="16.7109375" style="4" hidden="1" customWidth="1" outlineLevel="1"/>
    <col min="10" max="12" width="5.140625" style="4" hidden="1" customWidth="1" outlineLevel="1"/>
    <col min="13" max="27" width="10.85546875" style="4" hidden="1" customWidth="1" outlineLevel="1"/>
    <col min="28" max="29" width="19.5703125" style="4" hidden="1" customWidth="1" outlineLevel="1"/>
    <col min="30" max="30" width="19.5703125" style="4" customWidth="1" collapsed="1"/>
    <col min="31" max="56" width="10.85546875" style="4" customWidth="1"/>
    <col min="57" max="16384" width="10.85546875" style="4"/>
  </cols>
  <sheetData>
    <row r="1" spans="1:16380" s="44" customFormat="1" ht="20.25" customHeight="1" x14ac:dyDescent="0.2">
      <c r="A1" s="165" t="s">
        <v>65</v>
      </c>
      <c r="B1" s="166"/>
      <c r="C1" s="167"/>
      <c r="D1" s="167"/>
      <c r="E1" s="167"/>
      <c r="F1" s="167"/>
      <c r="G1" s="167"/>
      <c r="H1" s="167"/>
      <c r="I1" s="167"/>
      <c r="J1" s="167"/>
      <c r="K1" s="167"/>
      <c r="L1" s="167"/>
      <c r="M1" s="164"/>
      <c r="N1" s="164"/>
      <c r="O1" s="45"/>
    </row>
    <row r="2" spans="1:16380" s="44" customFormat="1" ht="15.75" x14ac:dyDescent="0.25">
      <c r="A2" s="169" t="s">
        <v>151</v>
      </c>
      <c r="B2" s="170"/>
      <c r="C2" s="167"/>
      <c r="D2" s="167"/>
      <c r="E2" s="167"/>
      <c r="F2" s="167"/>
      <c r="G2" s="167"/>
      <c r="H2" s="167"/>
      <c r="I2" s="167"/>
      <c r="J2" s="167"/>
      <c r="K2" s="167"/>
      <c r="L2" s="167"/>
      <c r="M2" s="164"/>
      <c r="N2" s="164"/>
      <c r="O2" s="164"/>
      <c r="P2" s="164"/>
      <c r="Q2" s="45"/>
    </row>
    <row r="3" spans="1:16380" s="44" customFormat="1" ht="9" customHeight="1" x14ac:dyDescent="0.25">
      <c r="A3" s="169"/>
      <c r="B3" s="170"/>
      <c r="C3" s="167"/>
      <c r="D3" s="167"/>
      <c r="E3" s="167"/>
      <c r="F3" s="167"/>
      <c r="G3" s="167"/>
      <c r="H3" s="167"/>
      <c r="I3" s="167"/>
      <c r="J3" s="167"/>
      <c r="K3" s="167"/>
      <c r="L3" s="167"/>
      <c r="M3" s="54"/>
      <c r="N3" s="54"/>
      <c r="O3" s="54"/>
      <c r="P3" s="54"/>
      <c r="Q3" s="54"/>
      <c r="R3" s="54"/>
      <c r="S3" s="54"/>
      <c r="T3" s="54"/>
      <c r="U3" s="54"/>
      <c r="V3" s="54"/>
      <c r="W3" s="54"/>
      <c r="X3" s="54"/>
      <c r="Y3" s="54"/>
      <c r="Z3" s="54"/>
      <c r="AA3" s="54"/>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44" customFormat="1" ht="31.5" customHeight="1" x14ac:dyDescent="0.25">
      <c r="A4" s="450" t="s">
        <v>163</v>
      </c>
      <c r="B4" s="457"/>
      <c r="C4" s="458">
        <f>'Planung der Arbeitspakete'!C4:G4</f>
        <v>0</v>
      </c>
      <c r="D4" s="459"/>
      <c r="E4" s="459"/>
      <c r="F4" s="459"/>
      <c r="G4" s="170"/>
      <c r="H4" s="170"/>
      <c r="I4" s="170"/>
      <c r="J4" s="170"/>
      <c r="K4" s="170"/>
      <c r="L4" s="170"/>
      <c r="M4" s="56"/>
      <c r="N4" s="55" t="s">
        <v>80</v>
      </c>
      <c r="O4" s="56"/>
      <c r="P4" s="56"/>
      <c r="Q4" s="56"/>
      <c r="R4" s="56"/>
      <c r="S4" s="56"/>
      <c r="T4" s="56"/>
      <c r="U4" s="56"/>
      <c r="V4" s="56"/>
      <c r="W4" s="56"/>
      <c r="X4" s="56"/>
      <c r="Y4" s="56"/>
      <c r="Z4" s="56"/>
      <c r="AA4" s="56"/>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57" customFormat="1" ht="19.5" customHeight="1" x14ac:dyDescent="0.2">
      <c r="A5" s="464" t="s">
        <v>160</v>
      </c>
      <c r="B5" s="464"/>
      <c r="C5" s="464"/>
      <c r="D5" s="464"/>
      <c r="E5" s="464"/>
      <c r="F5" s="464"/>
      <c r="G5" s="464"/>
      <c r="H5" s="340"/>
      <c r="I5" s="340"/>
      <c r="J5" s="173"/>
      <c r="K5" s="173"/>
      <c r="L5" s="173"/>
      <c r="M5" s="8"/>
      <c r="N5" s="71" t="s">
        <v>88</v>
      </c>
      <c r="O5" s="8"/>
      <c r="P5" s="8"/>
      <c r="Q5" s="8"/>
      <c r="R5" s="8"/>
      <c r="S5" s="8"/>
      <c r="T5" s="8"/>
      <c r="U5" s="8"/>
      <c r="V5" s="8"/>
      <c r="W5" s="8"/>
      <c r="X5" s="8"/>
      <c r="Y5" s="8"/>
      <c r="Z5" s="8"/>
      <c r="AA5" s="8"/>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9" customFormat="1" ht="15" customHeight="1" x14ac:dyDescent="0.2">
      <c r="A6" s="470" t="s">
        <v>70</v>
      </c>
      <c r="B6" s="470"/>
      <c r="C6" s="470"/>
      <c r="D6" s="470"/>
      <c r="E6" s="470"/>
      <c r="F6" s="470"/>
      <c r="G6" s="470"/>
      <c r="H6" s="341"/>
      <c r="I6" s="341"/>
      <c r="J6" s="180"/>
      <c r="K6" s="180"/>
      <c r="L6" s="180"/>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5" customHeight="1" x14ac:dyDescent="0.2">
      <c r="A7" s="174"/>
      <c r="B7" s="304"/>
      <c r="C7" s="304"/>
      <c r="D7" s="304"/>
      <c r="E7" s="304"/>
      <c r="F7" s="304"/>
      <c r="G7" s="304"/>
      <c r="H7" s="305"/>
      <c r="I7" s="305"/>
      <c r="J7" s="170"/>
      <c r="K7" s="170"/>
      <c r="L7" s="305"/>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s="12" customFormat="1" ht="54" x14ac:dyDescent="0.2">
      <c r="A8" s="347" t="s">
        <v>22</v>
      </c>
      <c r="B8" s="348" t="s">
        <v>72</v>
      </c>
      <c r="C8" s="347" t="s">
        <v>150</v>
      </c>
      <c r="D8" s="347" t="s">
        <v>6</v>
      </c>
      <c r="E8" s="346" t="s">
        <v>212</v>
      </c>
      <c r="F8" s="347" t="s">
        <v>213</v>
      </c>
      <c r="G8" s="347" t="s">
        <v>214</v>
      </c>
      <c r="H8" s="350" t="s">
        <v>215</v>
      </c>
      <c r="I8" s="350" t="s">
        <v>216</v>
      </c>
      <c r="J8" s="186"/>
      <c r="K8" s="186"/>
      <c r="L8" s="186"/>
      <c r="N8" s="69" t="s">
        <v>89</v>
      </c>
      <c r="O8" s="74">
        <f>'Aufteilung PM auf AP'!E11</f>
        <v>1</v>
      </c>
      <c r="P8" s="74" t="str">
        <f>'Aufteilung PM auf AP'!F11</f>
        <v/>
      </c>
      <c r="Q8" s="74" t="str">
        <f>'Aufteilung PM auf AP'!G11</f>
        <v/>
      </c>
      <c r="R8" s="74" t="str">
        <f>'Aufteilung PM auf AP'!H11</f>
        <v/>
      </c>
      <c r="S8" s="74" t="str">
        <f>'Aufteilung PM auf AP'!I11</f>
        <v/>
      </c>
      <c r="T8" s="74" t="str">
        <f>'Aufteilung PM auf AP'!J11</f>
        <v/>
      </c>
      <c r="U8" s="74" t="str">
        <f>'Aufteilung PM auf AP'!K11</f>
        <v/>
      </c>
      <c r="V8" s="74" t="str">
        <f>'Aufteilung PM auf AP'!L11</f>
        <v/>
      </c>
      <c r="W8" s="74" t="str">
        <f>'Aufteilung PM auf AP'!M11</f>
        <v/>
      </c>
      <c r="X8" s="74" t="str">
        <f>'Aufteilung PM auf AP'!N11</f>
        <v/>
      </c>
      <c r="Y8" s="74" t="str">
        <f>'Aufteilung PM auf AP'!O11</f>
        <v/>
      </c>
      <c r="Z8" s="74" t="str">
        <f>'Aufteilung PM auf AP'!P11</f>
        <v/>
      </c>
      <c r="AA8" s="74" t="str">
        <f>'Aufteilung PM auf AP'!Q11</f>
        <v/>
      </c>
      <c r="AB8" s="74" t="str">
        <f>'Aufteilung PM auf AP'!R11</f>
        <v/>
      </c>
      <c r="AC8" s="74" t="str">
        <f>'Aufteilung PM auf AP'!S11</f>
        <v/>
      </c>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9" customFormat="1" ht="15" x14ac:dyDescent="0.25">
      <c r="A9" s="28">
        <v>1</v>
      </c>
      <c r="B9" s="100"/>
      <c r="C9" s="100"/>
      <c r="D9" s="11"/>
      <c r="E9" s="28" t="str">
        <f t="shared" ref="E9:E28" si="0">L9</f>
        <v/>
      </c>
      <c r="F9" s="375"/>
      <c r="G9" s="376"/>
      <c r="H9" s="349">
        <f>IF($E9="iF",$F9-$G9,0)</f>
        <v>0</v>
      </c>
      <c r="I9" s="349">
        <f>IF($E9="eE",$F9-$G9,0)</f>
        <v>0</v>
      </c>
      <c r="J9" s="356" t="str">
        <f t="shared" ref="J9:J28" si="1">IF(OR(D9=0,ISBLANK(D9)),"",D9)</f>
        <v/>
      </c>
      <c r="K9" s="356" t="str">
        <f>IF(J9&lt;&gt;"",INDEX(Helper!$D$3:$D$17,D9),"")</f>
        <v/>
      </c>
      <c r="L9" s="9" t="str">
        <f>IF(K9&lt;&gt;"Markt",K9,"")</f>
        <v/>
      </c>
      <c r="M9" s="70"/>
      <c r="N9" s="78" t="s">
        <v>82</v>
      </c>
      <c r="O9" s="79">
        <f>SUMIF($D$9:$D$28,O8,$F$9:$F$28)</f>
        <v>0</v>
      </c>
      <c r="P9" s="79">
        <f t="shared" ref="P9:AC9" si="2">SUMIF($D$9:$D$28,P8,$F$9:$F$28)</f>
        <v>0</v>
      </c>
      <c r="Q9" s="79">
        <f t="shared" si="2"/>
        <v>0</v>
      </c>
      <c r="R9" s="79">
        <f t="shared" si="2"/>
        <v>0</v>
      </c>
      <c r="S9" s="79">
        <f t="shared" si="2"/>
        <v>0</v>
      </c>
      <c r="T9" s="79">
        <f t="shared" si="2"/>
        <v>0</v>
      </c>
      <c r="U9" s="79">
        <f t="shared" si="2"/>
        <v>0</v>
      </c>
      <c r="V9" s="79">
        <f t="shared" si="2"/>
        <v>0</v>
      </c>
      <c r="W9" s="79">
        <f t="shared" si="2"/>
        <v>0</v>
      </c>
      <c r="X9" s="79">
        <f t="shared" si="2"/>
        <v>0</v>
      </c>
      <c r="Y9" s="79">
        <f t="shared" si="2"/>
        <v>0</v>
      </c>
      <c r="Z9" s="79">
        <f t="shared" si="2"/>
        <v>0</v>
      </c>
      <c r="AA9" s="79">
        <f t="shared" si="2"/>
        <v>0</v>
      </c>
      <c r="AB9" s="79">
        <f t="shared" si="2"/>
        <v>0</v>
      </c>
      <c r="AC9" s="267">
        <f t="shared" si="2"/>
        <v>0</v>
      </c>
      <c r="AD9" s="267"/>
      <c r="AE9" s="267"/>
      <c r="AF9" s="267"/>
    </row>
    <row r="10" spans="1:16380" s="9" customFormat="1" ht="15" x14ac:dyDescent="0.25">
      <c r="A10" s="28">
        <v>2</v>
      </c>
      <c r="B10" s="100"/>
      <c r="C10" s="100"/>
      <c r="D10" s="11"/>
      <c r="E10" s="28" t="str">
        <f t="shared" si="0"/>
        <v/>
      </c>
      <c r="F10" s="375"/>
      <c r="G10" s="376"/>
      <c r="H10" s="349">
        <f t="shared" ref="H10:H28" si="3">IF($E10="iF",$F10-$G10,0)</f>
        <v>0</v>
      </c>
      <c r="I10" s="349">
        <f t="shared" ref="I10:I28" si="4">IF($E10="eE",$F10-$G10,0)</f>
        <v>0</v>
      </c>
      <c r="J10" s="356" t="str">
        <f t="shared" si="1"/>
        <v/>
      </c>
      <c r="K10" s="356" t="str">
        <f>IF(J10&lt;&gt;"",INDEX(Helper!$D$3:$D$17,D10),"")</f>
        <v/>
      </c>
      <c r="L10" s="9" t="str">
        <f t="shared" ref="L10:L22" si="5">IF(K10&lt;&gt;"Markt",K10,"")</f>
        <v/>
      </c>
      <c r="M10" s="70"/>
      <c r="N10" s="78"/>
      <c r="O10" s="79"/>
      <c r="P10" s="79"/>
      <c r="Q10" s="79"/>
      <c r="R10" s="79"/>
      <c r="S10" s="79"/>
      <c r="T10" s="79"/>
      <c r="U10" s="79"/>
      <c r="V10" s="79"/>
      <c r="W10" s="79"/>
      <c r="X10" s="79"/>
      <c r="Y10" s="79"/>
      <c r="Z10" s="79"/>
      <c r="AA10" s="79"/>
      <c r="AB10" s="79"/>
      <c r="AC10" s="267"/>
      <c r="AD10" s="267"/>
      <c r="AE10" s="267"/>
      <c r="AF10" s="267"/>
    </row>
    <row r="11" spans="1:16380" s="9" customFormat="1" ht="15" x14ac:dyDescent="0.25">
      <c r="A11" s="28">
        <v>3</v>
      </c>
      <c r="B11" s="100"/>
      <c r="C11" s="100"/>
      <c r="D11" s="11"/>
      <c r="E11" s="28" t="str">
        <f t="shared" si="0"/>
        <v/>
      </c>
      <c r="F11" s="375"/>
      <c r="G11" s="376"/>
      <c r="H11" s="349">
        <f t="shared" si="3"/>
        <v>0</v>
      </c>
      <c r="I11" s="349">
        <f t="shared" si="4"/>
        <v>0</v>
      </c>
      <c r="J11" s="356" t="str">
        <f t="shared" si="1"/>
        <v/>
      </c>
      <c r="K11" s="356" t="str">
        <f>IF(J11&lt;&gt;"",INDEX(Helper!$D$3:$D$17,D11),"")</f>
        <v/>
      </c>
      <c r="L11" s="9" t="str">
        <f t="shared" si="5"/>
        <v/>
      </c>
      <c r="AC11" s="267"/>
      <c r="AD11" s="267"/>
      <c r="AE11" s="267"/>
      <c r="AF11" s="267"/>
    </row>
    <row r="12" spans="1:16380" s="9" customFormat="1" ht="15" x14ac:dyDescent="0.25">
      <c r="A12" s="28">
        <v>4</v>
      </c>
      <c r="B12" s="100"/>
      <c r="C12" s="100"/>
      <c r="D12" s="11"/>
      <c r="E12" s="28" t="str">
        <f t="shared" si="0"/>
        <v/>
      </c>
      <c r="F12" s="375"/>
      <c r="G12" s="376"/>
      <c r="H12" s="349">
        <f t="shared" si="3"/>
        <v>0</v>
      </c>
      <c r="I12" s="349">
        <f t="shared" si="4"/>
        <v>0</v>
      </c>
      <c r="J12" s="356" t="str">
        <f t="shared" si="1"/>
        <v/>
      </c>
      <c r="K12" s="356" t="str">
        <f>IF(J12&lt;&gt;"",INDEX(Helper!$D$3:$D$17,D12),"")</f>
        <v/>
      </c>
      <c r="L12" s="9" t="str">
        <f t="shared" si="5"/>
        <v/>
      </c>
      <c r="AC12" s="267"/>
      <c r="AD12" s="267"/>
      <c r="AE12" s="267"/>
      <c r="AF12" s="267"/>
    </row>
    <row r="13" spans="1:16380" s="9" customFormat="1" ht="15" x14ac:dyDescent="0.25">
      <c r="A13" s="28">
        <v>5</v>
      </c>
      <c r="B13" s="100"/>
      <c r="C13" s="100"/>
      <c r="D13" s="11"/>
      <c r="E13" s="28" t="str">
        <f t="shared" si="0"/>
        <v/>
      </c>
      <c r="F13" s="375"/>
      <c r="G13" s="376"/>
      <c r="H13" s="349">
        <f t="shared" si="3"/>
        <v>0</v>
      </c>
      <c r="I13" s="349">
        <f t="shared" si="4"/>
        <v>0</v>
      </c>
      <c r="J13" s="356" t="str">
        <f t="shared" si="1"/>
        <v/>
      </c>
      <c r="K13" s="356" t="str">
        <f>IF(J13&lt;&gt;"",INDEX(Helper!$D$3:$D$17,D13),"")</f>
        <v/>
      </c>
      <c r="L13" s="9" t="str">
        <f t="shared" si="5"/>
        <v/>
      </c>
      <c r="AC13" s="267"/>
      <c r="AD13" s="267"/>
      <c r="AE13" s="267"/>
      <c r="AF13" s="267"/>
    </row>
    <row r="14" spans="1:16380" s="9" customFormat="1" ht="15" x14ac:dyDescent="0.25">
      <c r="A14" s="28">
        <v>6</v>
      </c>
      <c r="B14" s="100"/>
      <c r="C14" s="100"/>
      <c r="D14" s="11"/>
      <c r="E14" s="28" t="str">
        <f t="shared" si="0"/>
        <v/>
      </c>
      <c r="F14" s="375"/>
      <c r="G14" s="376"/>
      <c r="H14" s="349">
        <f t="shared" si="3"/>
        <v>0</v>
      </c>
      <c r="I14" s="349">
        <f t="shared" si="4"/>
        <v>0</v>
      </c>
      <c r="J14" s="356" t="str">
        <f t="shared" si="1"/>
        <v/>
      </c>
      <c r="K14" s="356" t="str">
        <f>IF(J14&lt;&gt;"",INDEX(Helper!$D$3:$D$17,D14),"")</f>
        <v/>
      </c>
      <c r="L14" s="9" t="str">
        <f t="shared" si="5"/>
        <v/>
      </c>
      <c r="M14" s="44"/>
      <c r="N14" s="44"/>
      <c r="O14" s="44"/>
      <c r="P14" s="44"/>
      <c r="Q14" s="44"/>
      <c r="R14" s="44"/>
      <c r="S14" s="44"/>
      <c r="T14" s="44"/>
      <c r="U14" s="44"/>
      <c r="V14" s="44"/>
      <c r="W14" s="44"/>
      <c r="X14" s="44"/>
      <c r="Y14" s="44"/>
      <c r="Z14" s="44"/>
      <c r="AA14" s="44"/>
      <c r="AB14" s="44"/>
      <c r="AC14" s="267"/>
      <c r="AD14" s="267"/>
      <c r="AE14" s="267"/>
      <c r="AF14" s="267"/>
    </row>
    <row r="15" spans="1:16380" s="9" customFormat="1" ht="15" x14ac:dyDescent="0.25">
      <c r="A15" s="28">
        <v>7</v>
      </c>
      <c r="B15" s="100"/>
      <c r="C15" s="100"/>
      <c r="D15" s="11"/>
      <c r="E15" s="28" t="str">
        <f t="shared" si="0"/>
        <v/>
      </c>
      <c r="F15" s="375"/>
      <c r="G15" s="376"/>
      <c r="H15" s="349">
        <f t="shared" si="3"/>
        <v>0</v>
      </c>
      <c r="I15" s="349">
        <f t="shared" si="4"/>
        <v>0</v>
      </c>
      <c r="J15" s="356" t="str">
        <f t="shared" si="1"/>
        <v/>
      </c>
      <c r="K15" s="356" t="str">
        <f>IF(J15&lt;&gt;"",INDEX(Helper!$D$3:$D$17,D15),"")</f>
        <v/>
      </c>
      <c r="L15" s="9" t="str">
        <f t="shared" si="5"/>
        <v/>
      </c>
      <c r="M15" s="4"/>
      <c r="N15" s="4"/>
      <c r="O15" s="4"/>
      <c r="P15" s="4"/>
      <c r="Q15" s="4"/>
      <c r="R15" s="4"/>
      <c r="S15" s="4"/>
      <c r="T15" s="4"/>
      <c r="U15" s="4"/>
      <c r="V15" s="4"/>
      <c r="W15" s="4"/>
      <c r="X15" s="4"/>
      <c r="Y15" s="4"/>
      <c r="Z15" s="4"/>
      <c r="AA15" s="4"/>
      <c r="AB15" s="4"/>
      <c r="AC15" s="267"/>
      <c r="AD15" s="267"/>
      <c r="AE15" s="267"/>
      <c r="AF15" s="267"/>
    </row>
    <row r="16" spans="1:16380" s="9" customFormat="1" ht="15" x14ac:dyDescent="0.25">
      <c r="A16" s="28">
        <v>8</v>
      </c>
      <c r="B16" s="100"/>
      <c r="C16" s="100"/>
      <c r="D16" s="11"/>
      <c r="E16" s="28" t="str">
        <f t="shared" si="0"/>
        <v/>
      </c>
      <c r="F16" s="375"/>
      <c r="G16" s="376"/>
      <c r="H16" s="349">
        <f t="shared" si="3"/>
        <v>0</v>
      </c>
      <c r="I16" s="349">
        <f t="shared" si="4"/>
        <v>0</v>
      </c>
      <c r="J16" s="356" t="str">
        <f t="shared" si="1"/>
        <v/>
      </c>
      <c r="K16" s="356" t="str">
        <f>IF(J16&lt;&gt;"",INDEX(Helper!$D$3:$D$17,D16),"")</f>
        <v/>
      </c>
      <c r="L16" s="9" t="str">
        <f t="shared" si="5"/>
        <v/>
      </c>
      <c r="M16" s="48"/>
      <c r="N16" s="48"/>
      <c r="O16" s="48"/>
      <c r="P16" s="48"/>
      <c r="Q16" s="48"/>
      <c r="R16" s="48"/>
      <c r="S16" s="48"/>
      <c r="T16" s="48"/>
      <c r="U16" s="48"/>
      <c r="V16" s="48"/>
      <c r="W16" s="48"/>
      <c r="X16" s="48"/>
      <c r="Y16" s="48"/>
      <c r="Z16" s="48"/>
      <c r="AA16" s="48"/>
      <c r="AB16" s="48"/>
      <c r="AC16" s="267"/>
      <c r="AD16" s="267"/>
      <c r="AE16" s="267"/>
      <c r="AF16" s="267"/>
    </row>
    <row r="17" spans="1:16380" s="9" customFormat="1" ht="15" x14ac:dyDescent="0.25">
      <c r="A17" s="28">
        <v>9</v>
      </c>
      <c r="B17" s="100"/>
      <c r="C17" s="100"/>
      <c r="D17" s="11"/>
      <c r="E17" s="28" t="str">
        <f t="shared" si="0"/>
        <v/>
      </c>
      <c r="F17" s="375"/>
      <c r="G17" s="376"/>
      <c r="H17" s="349">
        <f t="shared" si="3"/>
        <v>0</v>
      </c>
      <c r="I17" s="349">
        <f t="shared" si="4"/>
        <v>0</v>
      </c>
      <c r="J17" s="356" t="str">
        <f t="shared" si="1"/>
        <v/>
      </c>
      <c r="K17" s="356" t="str">
        <f>IF(J17&lt;&gt;"",INDEX(Helper!$D$3:$D$17,D17),"")</f>
        <v/>
      </c>
      <c r="L17" s="9" t="str">
        <f t="shared" si="5"/>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10</v>
      </c>
      <c r="B18" s="100"/>
      <c r="C18" s="100"/>
      <c r="D18" s="11"/>
      <c r="E18" s="28" t="str">
        <f t="shared" si="0"/>
        <v/>
      </c>
      <c r="F18" s="375"/>
      <c r="G18" s="376"/>
      <c r="H18" s="349">
        <f t="shared" si="3"/>
        <v>0</v>
      </c>
      <c r="I18" s="349">
        <f t="shared" si="4"/>
        <v>0</v>
      </c>
      <c r="J18" s="356" t="str">
        <f t="shared" si="1"/>
        <v/>
      </c>
      <c r="K18" s="356" t="str">
        <f>IF(J18&lt;&gt;"",INDEX(Helper!$D$3:$D$17,D18),"")</f>
        <v/>
      </c>
      <c r="L18" s="9" t="str">
        <f t="shared" si="5"/>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11</v>
      </c>
      <c r="B19" s="100"/>
      <c r="C19" s="100"/>
      <c r="D19" s="11"/>
      <c r="E19" s="28" t="str">
        <f t="shared" si="0"/>
        <v/>
      </c>
      <c r="F19" s="375"/>
      <c r="G19" s="376"/>
      <c r="H19" s="349">
        <f t="shared" si="3"/>
        <v>0</v>
      </c>
      <c r="I19" s="349">
        <f t="shared" si="4"/>
        <v>0</v>
      </c>
      <c r="J19" s="356" t="str">
        <f t="shared" si="1"/>
        <v/>
      </c>
      <c r="K19" s="356" t="str">
        <f>IF(J19&lt;&gt;"",INDEX(Helper!$D$3:$D$17,D19),"")</f>
        <v/>
      </c>
      <c r="L19" s="9" t="str">
        <f t="shared" ref="L19" si="6">IF(K19&lt;&gt;"Markt",K19,"")</f>
        <v/>
      </c>
      <c r="M19" s="4"/>
      <c r="N19" s="4"/>
      <c r="O19" s="4"/>
      <c r="P19" s="4"/>
      <c r="Q19" s="4"/>
      <c r="R19" s="4"/>
      <c r="S19" s="4"/>
      <c r="T19" s="4"/>
      <c r="U19" s="4"/>
      <c r="V19" s="4"/>
      <c r="W19" s="4"/>
      <c r="X19" s="4"/>
      <c r="Y19" s="4"/>
      <c r="Z19" s="4"/>
      <c r="AA19" s="4"/>
      <c r="AB19" s="4"/>
      <c r="AC19" s="267"/>
      <c r="AD19" s="267"/>
      <c r="AE19" s="267"/>
      <c r="AF19" s="267"/>
    </row>
    <row r="20" spans="1:16380" s="9" customFormat="1" ht="15" x14ac:dyDescent="0.25">
      <c r="A20" s="28">
        <v>12</v>
      </c>
      <c r="B20" s="100"/>
      <c r="C20" s="100"/>
      <c r="D20" s="11"/>
      <c r="E20" s="28" t="str">
        <f t="shared" si="0"/>
        <v/>
      </c>
      <c r="F20" s="375"/>
      <c r="G20" s="376"/>
      <c r="H20" s="349">
        <f t="shared" si="3"/>
        <v>0</v>
      </c>
      <c r="I20" s="349">
        <f t="shared" si="4"/>
        <v>0</v>
      </c>
      <c r="J20" s="356" t="str">
        <f t="shared" si="1"/>
        <v/>
      </c>
      <c r="K20" s="356" t="str">
        <f>IF(J20&lt;&gt;"",INDEX(Helper!$D$3:$D$17,D20),"")</f>
        <v/>
      </c>
      <c r="L20" s="9" t="str">
        <f t="shared" si="5"/>
        <v/>
      </c>
      <c r="M20" s="306"/>
      <c r="N20" s="306"/>
      <c r="O20" s="306"/>
      <c r="P20" s="306"/>
      <c r="Q20" s="306"/>
      <c r="R20" s="306"/>
      <c r="S20" s="306"/>
      <c r="T20" s="306"/>
      <c r="U20" s="306"/>
      <c r="V20" s="306"/>
      <c r="W20" s="306"/>
      <c r="X20" s="306"/>
      <c r="Y20" s="306"/>
      <c r="Z20" s="306"/>
      <c r="AA20" s="306"/>
      <c r="AB20" s="306"/>
      <c r="AC20" s="267"/>
      <c r="AD20" s="267"/>
      <c r="AE20" s="267"/>
      <c r="AF20" s="267"/>
    </row>
    <row r="21" spans="1:16380" s="9" customFormat="1" ht="15" x14ac:dyDescent="0.25">
      <c r="A21" s="28">
        <v>13</v>
      </c>
      <c r="B21" s="100"/>
      <c r="C21" s="100"/>
      <c r="D21" s="11"/>
      <c r="E21" s="28" t="str">
        <f t="shared" si="0"/>
        <v/>
      </c>
      <c r="F21" s="375"/>
      <c r="G21" s="376"/>
      <c r="H21" s="349">
        <f t="shared" si="3"/>
        <v>0</v>
      </c>
      <c r="I21" s="349">
        <f t="shared" si="4"/>
        <v>0</v>
      </c>
      <c r="J21" s="356" t="str">
        <f t="shared" si="1"/>
        <v/>
      </c>
      <c r="K21" s="356" t="str">
        <f>IF(J21&lt;&gt;"",INDEX(Helper!$D$3:$D$17,D21),"")</f>
        <v/>
      </c>
      <c r="L21" s="9" t="str">
        <f t="shared" ref="L21" si="7">IF(K21&lt;&gt;"Markt",K21,"")</f>
        <v/>
      </c>
      <c r="M21" s="4"/>
      <c r="N21" s="4"/>
      <c r="O21" s="4"/>
      <c r="P21" s="4"/>
      <c r="Q21" s="4"/>
      <c r="R21" s="4"/>
      <c r="S21" s="4"/>
      <c r="T21" s="4"/>
      <c r="U21" s="4"/>
      <c r="V21" s="4"/>
      <c r="W21" s="4"/>
      <c r="X21" s="4"/>
      <c r="Y21" s="4"/>
      <c r="Z21" s="4"/>
      <c r="AA21" s="4"/>
      <c r="AB21" s="4"/>
      <c r="AC21" s="267"/>
      <c r="AD21" s="267"/>
      <c r="AE21" s="267"/>
      <c r="AF21" s="267"/>
    </row>
    <row r="22" spans="1:16380" s="9" customFormat="1" ht="15" x14ac:dyDescent="0.25">
      <c r="A22" s="28">
        <v>14</v>
      </c>
      <c r="B22" s="100"/>
      <c r="C22" s="100"/>
      <c r="D22" s="11"/>
      <c r="E22" s="28" t="str">
        <f t="shared" si="0"/>
        <v/>
      </c>
      <c r="F22" s="375"/>
      <c r="G22" s="376"/>
      <c r="H22" s="349">
        <f t="shared" si="3"/>
        <v>0</v>
      </c>
      <c r="I22" s="349">
        <f t="shared" si="4"/>
        <v>0</v>
      </c>
      <c r="J22" s="356" t="str">
        <f t="shared" si="1"/>
        <v/>
      </c>
      <c r="K22" s="356" t="str">
        <f>IF(J22&lt;&gt;"",INDEX(Helper!$D$3:$D$17,D22),"")</f>
        <v/>
      </c>
      <c r="L22" s="9" t="str">
        <f t="shared" si="5"/>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15</v>
      </c>
      <c r="B23" s="100"/>
      <c r="C23" s="100"/>
      <c r="D23" s="11"/>
      <c r="E23" s="28" t="str">
        <f t="shared" si="0"/>
        <v/>
      </c>
      <c r="F23" s="375"/>
      <c r="G23" s="376"/>
      <c r="H23" s="349">
        <f t="shared" si="3"/>
        <v>0</v>
      </c>
      <c r="I23" s="349">
        <f t="shared" si="4"/>
        <v>0</v>
      </c>
      <c r="J23" s="356" t="str">
        <f t="shared" si="1"/>
        <v/>
      </c>
      <c r="K23" s="356" t="str">
        <f>IF(J23&lt;&gt;"",INDEX(Helper!$D$3:$D$17,D23),"")</f>
        <v/>
      </c>
      <c r="L23" s="9" t="str">
        <f t="shared" ref="L23" si="8">IF(K23&lt;&gt;"Markt",K23,"")</f>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16</v>
      </c>
      <c r="B24" s="100"/>
      <c r="C24" s="100"/>
      <c r="D24" s="11"/>
      <c r="E24" s="28" t="str">
        <f t="shared" si="0"/>
        <v/>
      </c>
      <c r="F24" s="375"/>
      <c r="G24" s="376"/>
      <c r="H24" s="349">
        <f t="shared" si="3"/>
        <v>0</v>
      </c>
      <c r="I24" s="349">
        <f t="shared" si="4"/>
        <v>0</v>
      </c>
      <c r="J24" s="356" t="str">
        <f t="shared" si="1"/>
        <v/>
      </c>
      <c r="K24" s="356" t="str">
        <f>IF(J24&lt;&gt;"",INDEX(Helper!$D$3:$D$17,D24),"")</f>
        <v/>
      </c>
      <c r="L24" s="9" t="str">
        <f t="shared" ref="L24:L27" si="9">IF(K24&lt;&gt;"Markt",K24,"")</f>
        <v/>
      </c>
      <c r="M24" s="4"/>
      <c r="N24" s="4"/>
      <c r="O24" s="4"/>
      <c r="P24" s="4"/>
      <c r="Q24" s="4"/>
      <c r="R24" s="4"/>
      <c r="S24" s="4"/>
      <c r="T24" s="4"/>
      <c r="U24" s="4"/>
      <c r="V24" s="4"/>
      <c r="W24" s="4"/>
      <c r="X24" s="4"/>
      <c r="Y24" s="4"/>
      <c r="Z24" s="4"/>
      <c r="AA24" s="4"/>
      <c r="AB24" s="4"/>
      <c r="AC24" s="267"/>
      <c r="AD24" s="267"/>
      <c r="AE24" s="267"/>
      <c r="AF24" s="267"/>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c r="XEZ24" s="44"/>
    </row>
    <row r="25" spans="1:16380" s="9" customFormat="1" ht="15" x14ac:dyDescent="0.25">
      <c r="A25" s="28">
        <v>17</v>
      </c>
      <c r="B25" s="100"/>
      <c r="C25" s="100"/>
      <c r="D25" s="11"/>
      <c r="E25" s="28" t="str">
        <f t="shared" si="0"/>
        <v/>
      </c>
      <c r="F25" s="375"/>
      <c r="G25" s="376"/>
      <c r="H25" s="349">
        <f t="shared" si="3"/>
        <v>0</v>
      </c>
      <c r="I25" s="349">
        <f t="shared" si="4"/>
        <v>0</v>
      </c>
      <c r="J25" s="356" t="str">
        <f t="shared" si="1"/>
        <v/>
      </c>
      <c r="K25" s="356" t="str">
        <f>IF(J25&lt;&gt;"",INDEX(Helper!$D$3:$D$17,D25),"")</f>
        <v/>
      </c>
      <c r="L25" s="9" t="str">
        <f t="shared" si="9"/>
        <v/>
      </c>
      <c r="M25" s="4"/>
      <c r="N25" s="4"/>
      <c r="O25" s="4"/>
      <c r="P25" s="4"/>
      <c r="Q25" s="4"/>
      <c r="R25" s="4"/>
      <c r="S25" s="4"/>
      <c r="T25" s="4"/>
      <c r="U25" s="4"/>
      <c r="V25" s="4"/>
      <c r="W25" s="4"/>
      <c r="X25" s="4"/>
      <c r="Y25" s="4"/>
      <c r="Z25" s="4"/>
      <c r="AA25" s="4"/>
      <c r="AB25" s="4"/>
      <c r="AC25" s="267"/>
      <c r="AD25" s="267"/>
      <c r="AE25" s="267"/>
      <c r="AF25" s="267"/>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row>
    <row r="26" spans="1:16380" s="9" customFormat="1" ht="15" x14ac:dyDescent="0.25">
      <c r="A26" s="28">
        <v>18</v>
      </c>
      <c r="B26" s="100"/>
      <c r="C26" s="100"/>
      <c r="D26" s="11"/>
      <c r="E26" s="28" t="str">
        <f t="shared" si="0"/>
        <v/>
      </c>
      <c r="F26" s="375"/>
      <c r="G26" s="376"/>
      <c r="H26" s="349">
        <f t="shared" si="3"/>
        <v>0</v>
      </c>
      <c r="I26" s="349">
        <f t="shared" si="4"/>
        <v>0</v>
      </c>
      <c r="J26" s="356" t="str">
        <f t="shared" si="1"/>
        <v/>
      </c>
      <c r="K26" s="356" t="str">
        <f>IF(J26&lt;&gt;"",INDEX(Helper!$D$3:$D$17,D26),"")</f>
        <v/>
      </c>
      <c r="L26" s="9" t="str">
        <f t="shared" ref="L26" si="10">IF(K26&lt;&gt;"Markt",K26,"")</f>
        <v/>
      </c>
      <c r="M26" s="4"/>
      <c r="N26" s="4"/>
      <c r="O26" s="4"/>
      <c r="P26" s="4"/>
      <c r="Q26" s="4"/>
      <c r="R26" s="4"/>
      <c r="S26" s="4"/>
      <c r="T26" s="4"/>
      <c r="U26" s="4"/>
      <c r="V26" s="4"/>
      <c r="W26" s="4"/>
      <c r="X26" s="4"/>
      <c r="Y26" s="4"/>
      <c r="Z26" s="4"/>
      <c r="AA26" s="4"/>
      <c r="AB26" s="4"/>
      <c r="AC26" s="267"/>
      <c r="AD26" s="267"/>
      <c r="AE26" s="267"/>
      <c r="AF26" s="267"/>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row>
    <row r="27" spans="1:16380" s="9" customFormat="1" ht="15" x14ac:dyDescent="0.25">
      <c r="A27" s="28">
        <v>19</v>
      </c>
      <c r="B27" s="100"/>
      <c r="C27" s="100"/>
      <c r="D27" s="11"/>
      <c r="E27" s="28" t="str">
        <f t="shared" si="0"/>
        <v/>
      </c>
      <c r="F27" s="375"/>
      <c r="G27" s="376"/>
      <c r="H27" s="349">
        <f t="shared" si="3"/>
        <v>0</v>
      </c>
      <c r="I27" s="349">
        <f t="shared" si="4"/>
        <v>0</v>
      </c>
      <c r="J27" s="356" t="str">
        <f t="shared" si="1"/>
        <v/>
      </c>
      <c r="K27" s="356" t="str">
        <f>IF(J27&lt;&gt;"",INDEX(Helper!$D$3:$D$17,D27),"")</f>
        <v/>
      </c>
      <c r="L27" s="9" t="str">
        <f t="shared" si="9"/>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20</v>
      </c>
      <c r="B28" s="100"/>
      <c r="C28" s="100"/>
      <c r="D28" s="11"/>
      <c r="E28" s="28" t="str">
        <f t="shared" si="0"/>
        <v/>
      </c>
      <c r="F28" s="375"/>
      <c r="G28" s="376"/>
      <c r="H28" s="349">
        <f t="shared" si="3"/>
        <v>0</v>
      </c>
      <c r="I28" s="349">
        <f t="shared" si="4"/>
        <v>0</v>
      </c>
      <c r="J28" s="356" t="str">
        <f t="shared" si="1"/>
        <v/>
      </c>
      <c r="K28" s="356" t="str">
        <f>IF(J28&lt;&gt;"",INDEX(Helper!$D$3:$D$17,D28),"")</f>
        <v/>
      </c>
      <c r="L28" s="9" t="str">
        <f t="shared" ref="L28" si="11">IF(K28&lt;&gt;"Markt",K28,"")</f>
        <v/>
      </c>
      <c r="M28" s="4"/>
      <c r="N28" s="4"/>
      <c r="O28" s="4"/>
      <c r="P28" s="4"/>
      <c r="Q28" s="4"/>
      <c r="R28" s="4"/>
      <c r="S28" s="4"/>
      <c r="T28" s="4"/>
      <c r="U28" s="4"/>
      <c r="V28" s="4"/>
      <c r="W28" s="4"/>
      <c r="X28" s="4"/>
      <c r="Y28" s="4"/>
      <c r="Z28" s="4"/>
      <c r="AA28" s="4"/>
      <c r="AB28" s="4"/>
      <c r="AC28" s="267"/>
      <c r="AD28" s="267"/>
      <c r="AE28" s="267"/>
      <c r="AF28" s="267"/>
    </row>
    <row r="29" spans="1:16380" s="9" customFormat="1" ht="20.100000000000001" customHeight="1" x14ac:dyDescent="0.2">
      <c r="A29" s="467" t="s">
        <v>2</v>
      </c>
      <c r="B29" s="468"/>
      <c r="C29" s="468"/>
      <c r="D29" s="468"/>
      <c r="E29" s="469"/>
      <c r="F29" s="378">
        <f>SUM(F9:F28)</f>
        <v>0</v>
      </c>
      <c r="G29" s="378">
        <f>SUM(G9:G28)</f>
        <v>0</v>
      </c>
      <c r="H29" s="363">
        <f>SUM(H9:H28)</f>
        <v>0</v>
      </c>
      <c r="I29" s="363">
        <f>SUM(I9:I28)</f>
        <v>0</v>
      </c>
      <c r="J29" s="187"/>
      <c r="K29" s="187"/>
      <c r="L29" s="187"/>
    </row>
    <row r="30" spans="1:16380" s="44" customFormat="1" ht="3" customHeight="1" x14ac:dyDescent="0.2">
      <c r="A30" s="177"/>
      <c r="B30" s="170"/>
      <c r="C30" s="170"/>
      <c r="D30" s="170"/>
      <c r="E30" s="170"/>
      <c r="F30" s="170"/>
      <c r="G30" s="170"/>
      <c r="H30" s="170"/>
      <c r="I30" s="170"/>
      <c r="J30" s="170"/>
      <c r="K30" s="170"/>
      <c r="L30" s="170"/>
    </row>
    <row r="31" spans="1:16380" x14ac:dyDescent="0.2">
      <c r="A31" s="175"/>
      <c r="B31" s="176"/>
      <c r="C31" s="170"/>
      <c r="D31" s="170"/>
      <c r="E31" s="170"/>
      <c r="F31" s="170"/>
      <c r="G31" s="170"/>
      <c r="H31" s="170"/>
      <c r="I31" s="170"/>
      <c r="J31" s="170"/>
      <c r="K31" s="170"/>
      <c r="L31" s="170"/>
    </row>
    <row r="32" spans="1:16380" s="48" customFormat="1" ht="26.25" customHeight="1" x14ac:dyDescent="0.25">
      <c r="A32" s="455" t="s">
        <v>220</v>
      </c>
      <c r="B32" s="455"/>
      <c r="C32" s="455"/>
      <c r="D32" s="455"/>
      <c r="E32" s="455"/>
      <c r="F32" s="455"/>
      <c r="G32" s="455"/>
      <c r="H32" s="338"/>
      <c r="I32" s="338"/>
      <c r="J32" s="182"/>
      <c r="K32" s="182"/>
      <c r="L32" s="182"/>
      <c r="M32" s="50"/>
      <c r="N32" s="50"/>
      <c r="O32" s="50"/>
      <c r="P32" s="50"/>
      <c r="Q32" s="50"/>
      <c r="R32" s="50"/>
      <c r="S32" s="50"/>
      <c r="T32" s="50"/>
      <c r="U32" s="50"/>
      <c r="V32" s="50"/>
      <c r="W32" s="50"/>
      <c r="X32" s="50"/>
      <c r="Y32" s="50"/>
      <c r="Z32" s="50"/>
      <c r="AA32" s="50"/>
      <c r="AB32" s="52"/>
      <c r="AC32" s="52"/>
      <c r="AD32" s="52"/>
      <c r="AE32" s="52"/>
      <c r="AF32" s="52"/>
      <c r="AG32" s="52"/>
      <c r="AH32" s="52"/>
      <c r="AI32" s="52"/>
      <c r="AJ32" s="52"/>
      <c r="AK32" s="52"/>
      <c r="AL32" s="51"/>
    </row>
    <row r="33" spans="1:12" s="48" customFormat="1" ht="13.5" customHeight="1" x14ac:dyDescent="0.2">
      <c r="A33" s="456" t="s">
        <v>200</v>
      </c>
      <c r="B33" s="456"/>
      <c r="C33" s="456"/>
      <c r="D33" s="456"/>
      <c r="E33" s="456"/>
      <c r="F33" s="456"/>
      <c r="G33" s="456"/>
      <c r="H33" s="351"/>
      <c r="I33" s="351"/>
      <c r="J33" s="178"/>
      <c r="K33" s="178"/>
      <c r="L33" s="178"/>
    </row>
    <row r="34" spans="1:12" s="48" customFormat="1" ht="13.5" customHeight="1" x14ac:dyDescent="0.2">
      <c r="A34" s="456" t="s">
        <v>219</v>
      </c>
      <c r="B34" s="456"/>
      <c r="C34" s="456"/>
      <c r="D34" s="456"/>
      <c r="E34" s="456"/>
      <c r="F34" s="456"/>
      <c r="G34" s="456"/>
      <c r="H34" s="351"/>
      <c r="I34" s="351"/>
      <c r="J34" s="178"/>
      <c r="K34" s="178"/>
      <c r="L34" s="178"/>
    </row>
    <row r="35" spans="1:12" ht="4.5" customHeight="1" x14ac:dyDescent="0.2">
      <c r="A35" s="177"/>
      <c r="B35" s="170"/>
      <c r="C35" s="170"/>
      <c r="D35" s="170"/>
      <c r="E35" s="170"/>
      <c r="F35" s="170"/>
      <c r="G35" s="170"/>
      <c r="H35" s="170"/>
      <c r="I35" s="170"/>
      <c r="J35" s="170"/>
      <c r="K35" s="170"/>
      <c r="L35" s="170"/>
    </row>
    <row r="36" spans="1:12" s="315" customFormat="1" ht="21.75" customHeight="1" x14ac:dyDescent="0.25">
      <c r="A36" s="254" t="s">
        <v>148</v>
      </c>
      <c r="B36" s="313"/>
      <c r="C36" s="313"/>
      <c r="D36" s="314"/>
      <c r="E36" s="314"/>
      <c r="F36" s="313"/>
      <c r="G36" s="313"/>
      <c r="H36" s="313"/>
      <c r="I36" s="313"/>
      <c r="J36" s="313"/>
      <c r="K36" s="313"/>
      <c r="L36" s="313"/>
    </row>
  </sheetData>
  <sheetProtection algorithmName="SHA-512" hashValue="6EtAG32M9JFjzEGpUfuVSSQdqLtSGGgJ5iVfvKt71hZo+CmwH3a3u48Uew1iV9dQive/kFC67O3sM1hAiIDAcg==" saltValue="6sZfe+5Uukpdp0brsKBGvQ==" spinCount="100000" sheet="1" selectLockedCells="1"/>
  <mergeCells count="8">
    <mergeCell ref="A32:G32"/>
    <mergeCell ref="A33:G33"/>
    <mergeCell ref="A34:G34"/>
    <mergeCell ref="A4:B4"/>
    <mergeCell ref="C4:F4"/>
    <mergeCell ref="A29:E29"/>
    <mergeCell ref="A5:G5"/>
    <mergeCell ref="A6:G6"/>
  </mergeCells>
  <dataValidations count="1">
    <dataValidation allowBlank="1" showInputMessage="1" showErrorMessage="1" prompt="Erfassung nicht zuwendungsfähiger Ausgaben, wenn Innovationsphase (Spalte E) = iF, anderenfalls Zelle bitte leer lassen" sqref="I9:I28" xr:uid="{173C865A-D475-454D-BF1E-35236888941D}"/>
  </dataValidations>
  <pageMargins left="0.78740157480314965" right="0.15748031496062992" top="0.62992125984251968" bottom="0.86614173228346458" header="0.31496062992125984" footer="0.31496062992125984"/>
  <pageSetup paperSize="9" scale="77" orientation="landscape" r:id="rId1"/>
  <headerFooter>
    <oddFooter>&amp;L&amp;"Arial,Standard"&amp;6w2308101333 -  02.24&amp;R&amp;"Arial,Standard"&amp;6&amp;P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2024-03-04T23:00:00+00:00</SfoValidFrom>
    <SfoPublishingDate xmlns="b4f2edbd-beae-4584-9e59-ae1c826843c6">2024-03-04T23:00:00+00:00</SfoPublishingDate>
    <SfoIsFGCenterDocument xmlns="b4f2edbd-beae-4584-9e59-ae1c826843c6">false</SfoIsFGCenterDocument>
    <SfoIsLegalProved xmlns="b4f2edbd-beae-4584-9e59-ae1c826843c6" xsi:nil="true"/>
    <SfoReverencedProducts xmlns="b4f2edbd-beae-4584-9e59-ae1c826843c6">
      <Value>1524</Value>
    </SfoReverencedProducts>
    <SfoIsArchived xmlns="b4f2edbd-beae-4584-9e59-ae1c826843c6">false</SfoIsArchived>
    <SfoDocumentState xmlns="b4f2edbd-beae-4584-9e59-ae1c826843c6" xsi:nil="true"/>
    <SfoChangeReason xmlns="b4f2edbd-beae-4584-9e59-ae1c826843c6">Überarbeitung </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Props1.xml><?xml version="1.0" encoding="utf-8"?>
<ds:datastoreItem xmlns:ds="http://schemas.openxmlformats.org/officeDocument/2006/customXml" ds:itemID="{9891DE7C-2514-4640-A0D7-BC1D3DD169F8}">
  <ds:schemaRefs/>
</ds:datastoreItem>
</file>

<file path=customXml/itemProps2.xml><?xml version="1.0" encoding="utf-8"?>
<ds:datastoreItem xmlns:ds="http://schemas.openxmlformats.org/officeDocument/2006/customXml" ds:itemID="{31984DAA-501C-4332-81D6-96D06B4D6F98}"/>
</file>

<file path=customXml/itemProps3.xml><?xml version="1.0" encoding="utf-8"?>
<ds:datastoreItem xmlns:ds="http://schemas.openxmlformats.org/officeDocument/2006/customXml" ds:itemID="{A00D3A47-7227-4D63-9761-21E0525CB0A4}"/>
</file>

<file path=customXml/itemProps4.xml><?xml version="1.0" encoding="utf-8"?>
<ds:datastoreItem xmlns:ds="http://schemas.openxmlformats.org/officeDocument/2006/customXml" ds:itemID="{6D4A63A4-F97B-4D78-9000-8700B3625B7C}">
  <ds:schemaRefs>
    <ds:schemaRef ds:uri="http://purl.org/dc/elements/1.1/"/>
    <ds:schemaRef ds:uri="http://schemas.microsoft.com/sharepoint/v3"/>
    <ds:schemaRef ds:uri="http://purl.org/dc/term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e7ed3d88-cf3c-4e1d-8c38-b841c7c09522"/>
    <ds:schemaRef ds:uri="6cdb95dc-3cd6-4752-9b52-be1ff44e1662"/>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11</vt:i4>
      </vt:variant>
    </vt:vector>
  </HeadingPairs>
  <TitlesOfParts>
    <vt:vector size="25" baseType="lpstr">
      <vt:lpstr>Helper</vt:lpstr>
      <vt:lpstr>Planung der Arbeitspakete</vt:lpstr>
      <vt:lpstr>Planung der Personenmonate</vt:lpstr>
      <vt:lpstr>Aufteilung PM auf AP</vt:lpstr>
      <vt:lpstr>Ermittlung Personalausgaben </vt:lpstr>
      <vt:lpstr>AG-Anteil an SV </vt:lpstr>
      <vt:lpstr>Fremdleistungen FuE</vt:lpstr>
      <vt:lpstr>Materialausgaben FuE</vt:lpstr>
      <vt:lpstr>Sonst. Ausgaben FuE</vt:lpstr>
      <vt:lpstr>Berechnung Afa</vt:lpstr>
      <vt:lpstr>Sonstige Ausg. Markt</vt:lpstr>
      <vt:lpstr>Ermittlung Gesamtausgaben </vt:lpstr>
      <vt:lpstr>Tabelle2</vt:lpstr>
      <vt:lpstr>Tabelle1</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'Sonstige Ausg. Markt'!Druckbereich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Unternehmen</dc:title>
  <dc:subject>w2308101333</dc:subject>
  <dc:creator>Samia Wennin</dc:creator>
  <cp:keywords/>
  <dc:description/>
  <cp:lastModifiedBy>Antje Zölfl</cp:lastModifiedBy>
  <cp:lastPrinted>2024-02-28T13:46:40Z</cp:lastPrinted>
  <dcterms:created xsi:type="dcterms:W3CDTF">2015-02-18T07:20:31Z</dcterms:created>
  <dcterms:modified xsi:type="dcterms:W3CDTF">2024-02-28T13:48:37Z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FormApprover">
    <vt:lpwstr/>
  </property>
  <property fmtid="{D5CDD505-2E9C-101B-9397-08002B2CF9AE}" pid="19" name="FormData">
    <vt:lpwstr>&lt;?xml version="1.0" encoding="utf-8"?&gt;&lt;FormVariables&gt;&lt;Version /&gt;&lt;/FormVariables&gt;</vt:lpwstr>
  </property>
  <property fmtid="{D5CDD505-2E9C-101B-9397-08002B2CF9AE}" pid="20" name="bfd13a4eab564ca1a3b0367262a8d615">
    <vt:lpwstr/>
  </property>
  <property fmtid="{D5CDD505-2E9C-101B-9397-08002B2CF9AE}" pid="21" name="Autor">
    <vt:lpwstr>197</vt:lpwstr>
  </property>
  <property fmtid="{D5CDD505-2E9C-101B-9397-08002B2CF9AE}" pid="22" name="_SourceUrl">
    <vt:lpwstr/>
  </property>
  <property fmtid="{D5CDD505-2E9C-101B-9397-08002B2CF9AE}" pid="23" name="_SharedFileIndex">
    <vt:lpwstr/>
  </property>
</Properties>
</file>