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25" windowHeight="11025" activeTab="3"/>
  </bookViews>
  <sheets>
    <sheet name="0. Lies mich" sheetId="2" r:id="rId1"/>
    <sheet name="1. Beispiele" sheetId="3" r:id="rId2"/>
    <sheet name="2. Abschreibung" sheetId="1" r:id="rId3"/>
    <sheet name="3. Eingabe" sheetId="4" r:id="rId4"/>
  </sheets>
  <calcPr calcId="145621"/>
</workbook>
</file>

<file path=xl/calcChain.xml><?xml version="1.0" encoding="utf-8"?>
<calcChain xmlns="http://schemas.openxmlformats.org/spreadsheetml/2006/main">
  <c r="N10" i="4" l="1"/>
  <c r="E9" i="4"/>
  <c r="H24" i="4"/>
  <c r="H25" i="4"/>
  <c r="H26" i="4"/>
  <c r="H27" i="4"/>
  <c r="F25" i="4"/>
  <c r="F26" i="4"/>
  <c r="F27" i="4"/>
  <c r="F24" i="4"/>
  <c r="K14" i="4"/>
  <c r="K15" i="4"/>
  <c r="K16" i="4"/>
  <c r="K17" i="4"/>
  <c r="K18" i="4"/>
  <c r="K13" i="4"/>
  <c r="I18" i="4"/>
  <c r="L18" i="4" s="1"/>
  <c r="I16" i="4"/>
  <c r="I14" i="4"/>
  <c r="L14" i="4" s="1"/>
  <c r="I15" i="4"/>
  <c r="L15" i="4" s="1"/>
  <c r="I17" i="4"/>
  <c r="L17" i="4" s="1"/>
  <c r="I13" i="4"/>
  <c r="G23" i="3"/>
  <c r="G24" i="3"/>
  <c r="F24" i="3" s="1"/>
  <c r="G25" i="3"/>
  <c r="F25" i="3" s="1"/>
  <c r="G26" i="3"/>
  <c r="G27" i="3"/>
  <c r="G22" i="3"/>
  <c r="F22" i="3" s="1"/>
  <c r="F23" i="3"/>
  <c r="F26" i="3"/>
  <c r="F27" i="3"/>
  <c r="O14" i="3"/>
  <c r="O15" i="3"/>
  <c r="O16" i="3"/>
  <c r="N16" i="3" s="1"/>
  <c r="O17" i="3"/>
  <c r="N17" i="3" s="1"/>
  <c r="O13" i="3"/>
  <c r="N13" i="3" s="1"/>
  <c r="N14" i="3"/>
  <c r="N15" i="3"/>
  <c r="M17" i="3"/>
  <c r="M14" i="3"/>
  <c r="M15" i="3"/>
  <c r="M16" i="3"/>
  <c r="M13" i="3"/>
  <c r="L14" i="3"/>
  <c r="L15" i="3"/>
  <c r="L16" i="3"/>
  <c r="L17" i="3"/>
  <c r="L13" i="3"/>
  <c r="K14" i="3"/>
  <c r="K15" i="3"/>
  <c r="K16" i="3"/>
  <c r="K17" i="3"/>
  <c r="K13" i="3"/>
  <c r="I17" i="3"/>
  <c r="I16" i="3"/>
  <c r="I14" i="3"/>
  <c r="I15" i="3"/>
  <c r="I13" i="3"/>
  <c r="L13" i="4" l="1"/>
  <c r="M13" i="4" s="1"/>
  <c r="O13" i="4" s="1"/>
  <c r="N13" i="4"/>
  <c r="L16" i="4"/>
  <c r="F19" i="4"/>
  <c r="E5" i="1"/>
  <c r="E6" i="1"/>
  <c r="E7" i="1"/>
  <c r="E8" i="1"/>
  <c r="D6" i="1"/>
  <c r="D7" i="1"/>
  <c r="D8" i="1"/>
  <c r="D5" i="1"/>
  <c r="M14" i="4"/>
  <c r="M15" i="4"/>
  <c r="N15" i="4" s="1"/>
  <c r="O15" i="4"/>
  <c r="M17" i="4"/>
  <c r="N17" i="4" s="1"/>
  <c r="M16" i="4"/>
  <c r="N16" i="4" s="1"/>
  <c r="O16" i="4"/>
  <c r="M18" i="4"/>
  <c r="N18" i="4" s="1"/>
  <c r="O17" i="4"/>
  <c r="C7" i="4"/>
  <c r="O18" i="4"/>
  <c r="O14" i="4"/>
  <c r="N14" i="4" l="1"/>
  <c r="O19" i="4"/>
  <c r="C6" i="4" s="1"/>
  <c r="C8" i="4" s="1"/>
</calcChain>
</file>

<file path=xl/sharedStrings.xml><?xml version="1.0" encoding="utf-8"?>
<sst xmlns="http://schemas.openxmlformats.org/spreadsheetml/2006/main" count="149" uniqueCount="76">
  <si>
    <t>gebrauchter PistenBully PB 200 mit Kässbohrer Werksgarantie incl. Standard-Schubschild für Maisschieben</t>
  </si>
  <si>
    <t>Pistenfahrzeug Prinoth Leitwolf mit Ausrüstung: Frontschild, Ketten, Kühlerpaket, Lichtpaket, Lüfter, Frontkraftheber, Zapfwellenantrieb vorn und hinten, Heckkraftheber</t>
  </si>
  <si>
    <t>Feuchtwiesenpflegeketten zum Austausch ohne Montage</t>
  </si>
  <si>
    <t>Entwicklung eines neuartigen Ladewagens bis zum Bau eines Prototyps für den Einsatz</t>
  </si>
  <si>
    <t>feuchtes Moor, moorschonend</t>
  </si>
  <si>
    <t>nasses Moor, moorerhaltend</t>
  </si>
  <si>
    <t>Nachrüstung eines Traktoren mit Breitreifen</t>
  </si>
  <si>
    <t>Einsatz*</t>
  </si>
  <si>
    <t>Nachrüstung eines Trators mit Reifendruck - Regelanlage</t>
  </si>
  <si>
    <t>Nachrüstung eines Anhängegerätes mit Lenk-Triebachse incl Steuerungstechnik</t>
  </si>
  <si>
    <t xml:space="preserve"> Investition Technik in Netto €</t>
  </si>
  <si>
    <t>selbstständig nutzbare Maschine / Geräte (abschreibungspflichtig)</t>
  </si>
  <si>
    <t>EUR</t>
  </si>
  <si>
    <t>nicht selbstständige Geräte                    (nicht abschreibungspflichtig)</t>
  </si>
  <si>
    <t>Gerät Nr.</t>
  </si>
  <si>
    <t>Zusatzausrüstung für PistenBully: Ketten, Kühlerumbau, Luftfilterumbau, Unterflurblech, Dichtungen, Zentralschmieranlage, Rahmenverstärkung, Reifenausschäumung, Klimaanlage, Heckkraftheber, Frontscheibenmäher</t>
  </si>
  <si>
    <t>Zusatzausrüstung für Moorraupe PistenBully PB 200: Kühlerumbau, Luftfilterumbau mit Stauzyklon und Unterflurblech nachrüsten inkl. Montage</t>
  </si>
  <si>
    <t>Unternehmen</t>
  </si>
  <si>
    <t>Prozent</t>
  </si>
  <si>
    <t>Förderhöhe</t>
  </si>
  <si>
    <t>mittel</t>
  </si>
  <si>
    <t>groß</t>
  </si>
  <si>
    <t>klein</t>
  </si>
  <si>
    <t xml:space="preserve">Wert-minderungs-zeitraum in Monaten </t>
  </si>
  <si>
    <t>Text</t>
  </si>
  <si>
    <t xml:space="preserve">Förderhöhe </t>
  </si>
  <si>
    <t>Gesamtfördersumme</t>
  </si>
  <si>
    <t>Fördersumme selbständige Maschinen</t>
  </si>
  <si>
    <t>Fördersumme nichtselbständige Maschinen</t>
  </si>
  <si>
    <t>Summe:</t>
  </si>
  <si>
    <t>€</t>
  </si>
  <si>
    <t>Unternehmensgröße gemäß KMU (ankreuzen)</t>
  </si>
  <si>
    <t>Ende Wertminderungszeitraum:</t>
  </si>
  <si>
    <t>wirksamer Förderanteil</t>
  </si>
  <si>
    <t>Förderanteil in €</t>
  </si>
  <si>
    <t>* je nasser, desto geringer die Lebensdauer</t>
  </si>
  <si>
    <t>Dateneingabe</t>
  </si>
  <si>
    <t>Ergebnisse</t>
  </si>
  <si>
    <t>XXX</t>
  </si>
  <si>
    <t>AfA-Anlagevermögen</t>
  </si>
  <si>
    <t>Raupenfahrzeug (&gt; 118 kW)</t>
  </si>
  <si>
    <t>Schlegel-Mäher (2,7 m) für Front- oder Heckanbau</t>
  </si>
  <si>
    <t>Rotationsmähwerk (2,8 m) für Frontanbau</t>
  </si>
  <si>
    <t>Doppelmessermähwerk (2,8 m) für Frontanbau</t>
  </si>
  <si>
    <t>Legende:</t>
  </si>
  <si>
    <t>Faktor: 0,666</t>
  </si>
  <si>
    <t>Faktor: 0,833</t>
  </si>
  <si>
    <t>Dateneingabe und Ergebnisse</t>
  </si>
  <si>
    <r>
      <t xml:space="preserve">Lebensdauer Feuchtmoor-nutzung                </t>
    </r>
    <r>
      <rPr>
        <sz val="11"/>
        <color indexed="8"/>
        <rFont val="Tahoma"/>
        <family val="2"/>
      </rPr>
      <t xml:space="preserve"> in Monaten </t>
    </r>
  </si>
  <si>
    <t>Ermittlung der Abschreibungsfristen</t>
  </si>
  <si>
    <t>Beispielrechnungen</t>
  </si>
  <si>
    <t>Summe</t>
  </si>
  <si>
    <t>***</t>
  </si>
  <si>
    <t>EURO</t>
  </si>
  <si>
    <t>Datum</t>
  </si>
  <si>
    <t>%</t>
  </si>
  <si>
    <t>Anzahl Monate</t>
  </si>
  <si>
    <t>Verrechnungssatz</t>
  </si>
  <si>
    <r>
      <t xml:space="preserve">Voraussicht-liches Kaufdatum </t>
    </r>
    <r>
      <rPr>
        <b/>
        <sz val="10"/>
        <color indexed="10"/>
        <rFont val="Tahoma"/>
        <family val="2"/>
      </rPr>
      <t xml:space="preserve">***   </t>
    </r>
    <r>
      <rPr>
        <b/>
        <sz val="10"/>
        <color indexed="8"/>
        <rFont val="Tahoma"/>
        <family val="2"/>
      </rPr>
      <t xml:space="preserve">              </t>
    </r>
  </si>
  <si>
    <t>Da das Kaufdatum den Wertmindungszeitraum und damit die projektbezogene Nutzungsdauer bestimmt, muss das anzugebene voraussichtliche Kaufdatum so genau wie möglich sein.</t>
  </si>
  <si>
    <t>Antragsnummer ILB</t>
  </si>
  <si>
    <t>x</t>
  </si>
  <si>
    <t>Projektzeitraum: vom</t>
  </si>
  <si>
    <t>bis</t>
  </si>
  <si>
    <t>beachte Blatt 
"2. Abschreibung"</t>
  </si>
  <si>
    <t>Kleines Unternehmen</t>
  </si>
  <si>
    <r>
      <t xml:space="preserve">normale Gesamt-nutzungs-dauer in Monaten </t>
    </r>
    <r>
      <rPr>
        <sz val="10"/>
        <color indexed="8"/>
        <rFont val="Tahoma"/>
        <family val="2"/>
      </rPr>
      <t>(</t>
    </r>
    <r>
      <rPr>
        <sz val="8"/>
        <color indexed="8"/>
        <rFont val="Tahoma"/>
        <family val="2"/>
      </rPr>
      <t>gemäß AfA bzw. KTBL-Liste)</t>
    </r>
  </si>
  <si>
    <t xml:space="preserve"> bisherige Betriebs-dauer 
(vor Kauf) </t>
  </si>
  <si>
    <t xml:space="preserve">*(Rest-) Nutzungs-dauer auf Moor in Monaten </t>
  </si>
  <si>
    <t xml:space="preserve">im Projekt- Wert-minderungs-zeitraum in Monaten </t>
  </si>
  <si>
    <t>wirksamer Förder-anteil</t>
  </si>
  <si>
    <t>Verrechnungs-satz</t>
  </si>
  <si>
    <t>nicht selbstständige Geräte 
(nicht abschreibungspflichtig)</t>
  </si>
  <si>
    <r>
      <t xml:space="preserve">normale Gesamt-nutzungsdauer </t>
    </r>
    <r>
      <rPr>
        <sz val="11"/>
        <color indexed="8"/>
        <rFont val="Tahoma"/>
        <family val="2"/>
      </rPr>
      <t xml:space="preserve">in Monaten 
</t>
    </r>
    <r>
      <rPr>
        <sz val="10"/>
        <color indexed="8"/>
        <rFont val="Tahoma"/>
        <family val="2"/>
      </rPr>
      <t>(</t>
    </r>
    <r>
      <rPr>
        <sz val="8"/>
        <color indexed="8"/>
        <rFont val="Tahoma"/>
        <family val="2"/>
      </rPr>
      <t>gemäß AfA bzw. KTBL-Liste)</t>
    </r>
  </si>
  <si>
    <r>
      <t xml:space="preserve">Nutzungsdauer Nassmoor-nutzung               </t>
    </r>
    <r>
      <rPr>
        <sz val="11"/>
        <color indexed="8"/>
        <rFont val="Tahoma"/>
        <family val="2"/>
      </rPr>
      <t xml:space="preserve">in Monaten </t>
    </r>
  </si>
  <si>
    <t>Einführung und Erläuterung der Abschreibungsberechnung für die Moorschutz-Richtlinie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</si>
</sst>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7" x14ac:knownFonts="1">
    <font>
      <sz val="11"/>
      <color theme="1"/>
      <name val="Calibri"/>
      <family val="2"/>
      <scheme val="minor"/>
    </font>
    <font>
      <sz val="11"/>
      <color indexed="17"/>
      <name val="Calibri"/>
      <family val="2"/>
    </font>
    <font>
      <sz val="8"/>
      <name val="Calibri"/>
      <family val="2"/>
    </font>
    <font>
      <sz val="10"/>
      <color indexed="8"/>
      <name val="Tahoma"/>
      <family val="2"/>
    </font>
    <font>
      <b/>
      <sz val="10"/>
      <color indexed="8"/>
      <name val="Tahoma"/>
      <family val="2"/>
    </font>
    <font>
      <b/>
      <sz val="10"/>
      <color indexed="10"/>
      <name val="Tahoma"/>
      <family val="2"/>
    </font>
    <font>
      <sz val="10"/>
      <name val="Tahoma"/>
      <family val="2"/>
    </font>
    <font>
      <sz val="8"/>
      <color indexed="8"/>
      <name val="Tahoma"/>
      <family val="2"/>
    </font>
    <font>
      <b/>
      <sz val="10"/>
      <color indexed="12"/>
      <name val="Tahoma"/>
      <family val="2"/>
    </font>
    <font>
      <sz val="9"/>
      <color indexed="8"/>
      <name val="Tahoma"/>
      <family val="2"/>
    </font>
    <font>
      <sz val="10"/>
      <color indexed="12"/>
      <name val="Tahoma"/>
      <family val="2"/>
    </font>
    <font>
      <b/>
      <sz val="10"/>
      <color indexed="17"/>
      <name val="Tahoma"/>
      <family val="2"/>
    </font>
    <font>
      <sz val="10"/>
      <color indexed="17"/>
      <name val="Tahoma"/>
      <family val="2"/>
    </font>
    <font>
      <u/>
      <sz val="10"/>
      <color indexed="8"/>
      <name val="Tahoma"/>
      <family val="2"/>
    </font>
    <font>
      <b/>
      <sz val="14"/>
      <color indexed="12"/>
      <name val="Tahoma"/>
      <family val="2"/>
    </font>
    <font>
      <sz val="11"/>
      <color indexed="8"/>
      <name val="Tahoma"/>
      <family val="2"/>
    </font>
    <font>
      <sz val="14"/>
      <color indexed="8"/>
      <name val="Tahoma"/>
      <family val="2"/>
    </font>
    <font>
      <b/>
      <sz val="11"/>
      <color indexed="8"/>
      <name val="Tahoma"/>
      <family val="2"/>
    </font>
    <font>
      <b/>
      <sz val="10"/>
      <color rgb="FFFF0000"/>
      <name val="Tahoma"/>
      <family val="2"/>
    </font>
    <font>
      <sz val="9"/>
      <color rgb="FFFF0000"/>
      <name val="Tahoma"/>
      <family val="2"/>
    </font>
    <font>
      <b/>
      <sz val="10"/>
      <name val="Tahoma"/>
      <family val="2"/>
    </font>
    <font>
      <sz val="8"/>
      <color rgb="FFFF0000"/>
      <name val="Tahoma"/>
      <family val="2"/>
    </font>
    <font>
      <sz val="10"/>
      <color theme="1"/>
      <name val="Cambria"/>
      <family val="1"/>
    </font>
    <font>
      <sz val="9"/>
      <color theme="1"/>
      <name val="Tahoma"/>
      <family val="2"/>
    </font>
    <font>
      <sz val="10"/>
      <color theme="1"/>
      <name val="Tahoma"/>
      <family val="2"/>
    </font>
    <font>
      <sz val="11"/>
      <color theme="1"/>
      <name val="Tahoma"/>
      <family val="2"/>
    </font>
    <font>
      <b/>
      <sz val="13.5"/>
      <color indexed="12"/>
      <name val="Tahoma"/>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theme="0"/>
        <bgColor indexed="64"/>
      </patternFill>
    </fill>
    <fill>
      <patternFill patternType="solid">
        <fgColor rgb="FFFFC000"/>
        <bgColor indexed="64"/>
      </patternFill>
    </fill>
    <fill>
      <patternFill patternType="solid">
        <fgColor rgb="FFFF7C5D"/>
        <bgColor indexed="64"/>
      </patternFill>
    </fill>
    <fill>
      <patternFill patternType="solid">
        <fgColor theme="3" tint="0.59999389629810485"/>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2">
    <xf numFmtId="0" fontId="0" fillId="0" borderId="0" xfId="0"/>
    <xf numFmtId="0" fontId="3" fillId="0" borderId="0" xfId="0" applyFont="1"/>
    <xf numFmtId="0" fontId="5" fillId="0" borderId="0" xfId="0" applyFont="1" applyBorder="1" applyAlignment="1">
      <alignment horizontal="center"/>
    </xf>
    <xf numFmtId="0" fontId="3" fillId="0" borderId="0" xfId="0" applyFont="1" applyBorder="1"/>
    <xf numFmtId="0" fontId="6" fillId="0" borderId="2" xfId="0" applyNumberFormat="1" applyFont="1" applyBorder="1" applyAlignment="1" applyProtection="1">
      <alignment horizontal="center" vertical="center"/>
    </xf>
    <xf numFmtId="0" fontId="15" fillId="0" borderId="0" xfId="0" applyFont="1"/>
    <xf numFmtId="3" fontId="16" fillId="0" borderId="0" xfId="0" applyNumberFormat="1" applyFont="1" applyBorder="1"/>
    <xf numFmtId="0" fontId="16" fillId="0" borderId="0" xfId="0" applyFont="1" applyBorder="1"/>
    <xf numFmtId="3" fontId="16" fillId="0" borderId="2" xfId="0" applyNumberFormat="1" applyFont="1" applyBorder="1"/>
    <xf numFmtId="0" fontId="15" fillId="0" borderId="0" xfId="0" applyFont="1" applyBorder="1"/>
    <xf numFmtId="0" fontId="17" fillId="0" borderId="2" xfId="0" applyFont="1" applyBorder="1" applyAlignment="1">
      <alignment vertical="top" wrapText="1"/>
    </xf>
    <xf numFmtId="0" fontId="17" fillId="0" borderId="2" xfId="0" applyFont="1" applyBorder="1" applyAlignment="1">
      <alignment horizontal="center" vertical="top" wrapText="1"/>
    </xf>
    <xf numFmtId="0" fontId="15" fillId="0" borderId="2" xfId="0" applyFont="1" applyBorder="1" applyAlignment="1">
      <alignment vertical="top" wrapText="1"/>
    </xf>
    <xf numFmtId="3" fontId="15" fillId="0" borderId="2" xfId="0" applyNumberFormat="1" applyFont="1" applyBorder="1"/>
    <xf numFmtId="0" fontId="0" fillId="2" borderId="0" xfId="0" applyFill="1"/>
    <xf numFmtId="0" fontId="3" fillId="0" borderId="0" xfId="0" applyFont="1" applyProtection="1">
      <protection locked="0"/>
    </xf>
    <xf numFmtId="0" fontId="11" fillId="3" borderId="2" xfId="0" applyFont="1" applyFill="1" applyBorder="1" applyAlignment="1" applyProtection="1">
      <alignment horizontal="center"/>
      <protection locked="0"/>
    </xf>
    <xf numFmtId="0" fontId="3" fillId="0" borderId="0" xfId="0" applyFont="1" applyBorder="1" applyProtection="1">
      <protection locked="0"/>
    </xf>
    <xf numFmtId="3" fontId="12" fillId="3" borderId="2" xfId="0" applyNumberFormat="1" applyFont="1" applyFill="1" applyBorder="1" applyAlignment="1" applyProtection="1">
      <alignment horizontal="center" vertical="center"/>
      <protection locked="0"/>
    </xf>
    <xf numFmtId="14" fontId="12" fillId="3" borderId="2" xfId="0" applyNumberFormat="1" applyFont="1" applyFill="1" applyBorder="1" applyAlignment="1" applyProtection="1">
      <alignment horizontal="center" vertical="center"/>
      <protection locked="0"/>
    </xf>
    <xf numFmtId="14" fontId="5" fillId="0" borderId="0" xfId="0" applyNumberFormat="1" applyFont="1" applyBorder="1" applyAlignment="1" applyProtection="1">
      <alignment horizontal="center" vertical="center"/>
      <protection locked="0"/>
    </xf>
    <xf numFmtId="1" fontId="5"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2" fontId="3" fillId="0" borderId="5" xfId="0" applyNumberFormat="1" applyFont="1" applyBorder="1" applyAlignment="1" applyProtection="1">
      <alignment horizontal="center" vertical="center"/>
      <protection locked="0"/>
    </xf>
    <xf numFmtId="3" fontId="3" fillId="0" borderId="8" xfId="0" applyNumberFormat="1" applyFont="1" applyBorder="1" applyAlignment="1" applyProtection="1">
      <alignment horizontal="center" vertical="center"/>
      <protection locked="0"/>
    </xf>
    <xf numFmtId="3" fontId="5" fillId="0" borderId="0" xfId="0" applyNumberFormat="1" applyFont="1" applyBorder="1" applyProtection="1">
      <protection locked="0"/>
    </xf>
    <xf numFmtId="2" fontId="3" fillId="0" borderId="0" xfId="0" applyNumberFormat="1" applyFont="1" applyBorder="1" applyProtection="1">
      <protection locked="0"/>
    </xf>
    <xf numFmtId="3" fontId="3" fillId="0" borderId="0" xfId="0" applyNumberFormat="1" applyFont="1" applyBorder="1" applyProtection="1">
      <protection locked="0"/>
    </xf>
    <xf numFmtId="0" fontId="4" fillId="0" borderId="0" xfId="0" applyFont="1" applyBorder="1" applyAlignment="1" applyProtection="1">
      <alignment horizontal="center" wrapText="1"/>
      <protection locked="0"/>
    </xf>
    <xf numFmtId="0" fontId="4" fillId="0" borderId="0" xfId="0"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0" fontId="3" fillId="0" borderId="0" xfId="0" applyFont="1" applyProtection="1"/>
    <xf numFmtId="0" fontId="3" fillId="0" borderId="6" xfId="0" applyFont="1" applyBorder="1" applyProtection="1"/>
    <xf numFmtId="0" fontId="3" fillId="0" borderId="2" xfId="0" applyFont="1" applyBorder="1" applyAlignment="1" applyProtection="1">
      <alignment horizontal="center"/>
    </xf>
    <xf numFmtId="0" fontId="9" fillId="0" borderId="2" xfId="0" applyFont="1" applyBorder="1" applyAlignment="1" applyProtection="1">
      <alignment horizontal="right"/>
    </xf>
    <xf numFmtId="0" fontId="3" fillId="0" borderId="0" xfId="0" applyFont="1" applyBorder="1" applyProtection="1"/>
    <xf numFmtId="0" fontId="9" fillId="0" borderId="9" xfId="0" applyFont="1" applyBorder="1" applyAlignment="1" applyProtection="1">
      <alignment horizontal="right"/>
    </xf>
    <xf numFmtId="0" fontId="3" fillId="0" borderId="9" xfId="0" applyFont="1" applyBorder="1" applyAlignment="1" applyProtection="1">
      <alignment horizontal="center"/>
    </xf>
    <xf numFmtId="0" fontId="3" fillId="0" borderId="5" xfId="0" applyFont="1" applyBorder="1" applyAlignment="1" applyProtection="1">
      <alignment horizontal="center"/>
    </xf>
    <xf numFmtId="0" fontId="13" fillId="0" borderId="10" xfId="0" applyFont="1" applyBorder="1" applyAlignment="1" applyProtection="1">
      <alignment vertical="center"/>
    </xf>
    <xf numFmtId="0" fontId="3" fillId="0" borderId="7" xfId="0" applyFont="1" applyBorder="1" applyProtection="1"/>
    <xf numFmtId="0" fontId="8" fillId="4" borderId="3" xfId="0" applyFont="1" applyFill="1" applyBorder="1" applyAlignment="1" applyProtection="1">
      <alignment horizontal="center"/>
    </xf>
    <xf numFmtId="0" fontId="12" fillId="3" borderId="11" xfId="0" applyFont="1" applyFill="1" applyBorder="1" applyAlignment="1" applyProtection="1">
      <alignment horizontal="center"/>
    </xf>
    <xf numFmtId="0" fontId="3" fillId="0" borderId="12" xfId="0" applyFont="1" applyBorder="1" applyProtection="1"/>
    <xf numFmtId="1" fontId="3" fillId="0" borderId="0" xfId="0" applyNumberFormat="1" applyFont="1" applyProtection="1"/>
    <xf numFmtId="14"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10" fillId="4" borderId="13" xfId="0" applyFont="1" applyFill="1" applyBorder="1" applyAlignment="1" applyProtection="1">
      <alignment horizontal="center"/>
    </xf>
    <xf numFmtId="0" fontId="6" fillId="0" borderId="14" xfId="0" applyFont="1" applyBorder="1" applyProtection="1"/>
    <xf numFmtId="0" fontId="3" fillId="0" borderId="0" xfId="0" applyFont="1" applyBorder="1" applyAlignment="1" applyProtection="1">
      <alignment wrapText="1"/>
    </xf>
    <xf numFmtId="14" fontId="5" fillId="0" borderId="6" xfId="0" applyNumberFormat="1" applyFont="1" applyBorder="1" applyAlignment="1" applyProtection="1">
      <alignment horizontal="center"/>
    </xf>
    <xf numFmtId="0" fontId="4" fillId="0" borderId="15" xfId="0" applyFont="1" applyBorder="1" applyAlignment="1" applyProtection="1">
      <alignment horizontal="center" vertical="center" wrapText="1"/>
    </xf>
    <xf numFmtId="0" fontId="3" fillId="0" borderId="16" xfId="0" applyFont="1" applyBorder="1" applyProtection="1"/>
    <xf numFmtId="0" fontId="3" fillId="0" borderId="2" xfId="0" applyFont="1" applyBorder="1" applyAlignment="1" applyProtection="1">
      <alignment horizontal="center" vertical="center"/>
    </xf>
    <xf numFmtId="14" fontId="5" fillId="0" borderId="2" xfId="0" applyNumberFormat="1"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9" fontId="4" fillId="0" borderId="2" xfId="0" applyNumberFormat="1" applyFont="1" applyBorder="1" applyAlignment="1" applyProtection="1">
      <alignment horizontal="center" vertical="center" wrapText="1"/>
    </xf>
    <xf numFmtId="2" fontId="3" fillId="0" borderId="2" xfId="0" applyNumberFormat="1"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3" fontId="10" fillId="4" borderId="2" xfId="0" applyNumberFormat="1" applyFont="1" applyFill="1" applyBorder="1" applyAlignment="1" applyProtection="1">
      <alignment horizontal="center" vertical="center"/>
    </xf>
    <xf numFmtId="4" fontId="10" fillId="4" borderId="2" xfId="0"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wrapText="1"/>
    </xf>
    <xf numFmtId="0" fontId="8" fillId="4" borderId="2" xfId="0" applyFont="1" applyFill="1" applyBorder="1" applyAlignment="1" applyProtection="1">
      <alignment horizontal="right"/>
    </xf>
    <xf numFmtId="4" fontId="8" fillId="4" borderId="2" xfId="0" applyNumberFormat="1" applyFont="1" applyFill="1" applyBorder="1" applyAlignment="1" applyProtection="1">
      <alignment horizontal="center"/>
    </xf>
    <xf numFmtId="3" fontId="5" fillId="0" borderId="0" xfId="0" applyNumberFormat="1" applyFont="1" applyBorder="1" applyAlignment="1" applyProtection="1">
      <alignment horizontal="center" vertical="center"/>
    </xf>
    <xf numFmtId="3" fontId="8" fillId="4" borderId="2" xfId="0" applyNumberFormat="1" applyFont="1" applyFill="1" applyBorder="1" applyAlignment="1" applyProtection="1">
      <alignment horizontal="center" vertical="center"/>
    </xf>
    <xf numFmtId="4" fontId="8" fillId="4" borderId="2" xfId="0" applyNumberFormat="1" applyFont="1" applyFill="1" applyBorder="1" applyAlignment="1" applyProtection="1">
      <alignment horizontal="center" vertical="center"/>
    </xf>
    <xf numFmtId="0" fontId="3" fillId="0" borderId="17" xfId="0" applyFont="1" applyBorder="1" applyProtection="1"/>
    <xf numFmtId="3" fontId="5" fillId="0" borderId="0" xfId="0" applyNumberFormat="1" applyFont="1" applyBorder="1" applyProtection="1"/>
    <xf numFmtId="0" fontId="3" fillId="0" borderId="1" xfId="0" applyFont="1" applyBorder="1" applyProtection="1"/>
    <xf numFmtId="0" fontId="4" fillId="0" borderId="3" xfId="0" applyFont="1" applyBorder="1" applyAlignment="1" applyProtection="1">
      <alignment horizontal="center" vertical="center" wrapText="1"/>
    </xf>
    <xf numFmtId="0" fontId="3" fillId="0" borderId="2" xfId="0" applyFont="1" applyBorder="1" applyAlignment="1" applyProtection="1">
      <alignment vertical="center"/>
    </xf>
    <xf numFmtId="0" fontId="3" fillId="0" borderId="2" xfId="0" applyFont="1" applyBorder="1" applyProtection="1"/>
    <xf numFmtId="0" fontId="0" fillId="0" borderId="0" xfId="0" applyFill="1"/>
    <xf numFmtId="0" fontId="4" fillId="0" borderId="1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8" fillId="0" borderId="0" xfId="0" applyFont="1" applyProtection="1">
      <protection locked="0"/>
    </xf>
    <xf numFmtId="0" fontId="19" fillId="0" borderId="0" xfId="0" applyFont="1" applyProtection="1">
      <protection locked="0"/>
    </xf>
    <xf numFmtId="0" fontId="3" fillId="5" borderId="0" xfId="0" applyFont="1" applyFill="1"/>
    <xf numFmtId="0" fontId="3" fillId="6" borderId="0" xfId="0" applyFont="1" applyFill="1"/>
    <xf numFmtId="0" fontId="4" fillId="6" borderId="0" xfId="0" applyFont="1" applyFill="1"/>
    <xf numFmtId="0" fontId="14" fillId="6" borderId="0" xfId="0" applyFont="1" applyFill="1" applyAlignment="1">
      <alignment horizontal="center" vertical="center"/>
    </xf>
    <xf numFmtId="0" fontId="15" fillId="0" borderId="0" xfId="0" applyFont="1" applyFill="1"/>
    <xf numFmtId="0" fontId="15" fillId="7" borderId="0" xfId="0" applyFont="1" applyFill="1" applyAlignment="1">
      <alignment horizontal="left"/>
    </xf>
    <xf numFmtId="0" fontId="14" fillId="7" borderId="0" xfId="0" applyFont="1" applyFill="1" applyAlignment="1">
      <alignment horizontal="left" vertical="center"/>
    </xf>
    <xf numFmtId="0" fontId="15" fillId="7" borderId="0" xfId="0" applyFont="1" applyFill="1"/>
    <xf numFmtId="0" fontId="3" fillId="5" borderId="0" xfId="0" applyFont="1" applyFill="1" applyProtection="1">
      <protection locked="0"/>
    </xf>
    <xf numFmtId="0" fontId="3" fillId="8" borderId="0" xfId="0" applyFont="1" applyFill="1" applyProtection="1"/>
    <xf numFmtId="0" fontId="14" fillId="8" borderId="0" xfId="0" applyFont="1" applyFill="1" applyAlignment="1" applyProtection="1">
      <alignment horizontal="left" vertical="center"/>
    </xf>
    <xf numFmtId="0" fontId="0" fillId="0" borderId="0" xfId="0"/>
    <xf numFmtId="0" fontId="6" fillId="0" borderId="2" xfId="0" applyNumberFormat="1" applyFont="1" applyBorder="1" applyAlignment="1" applyProtection="1">
      <alignment horizontal="center" vertical="center"/>
    </xf>
    <xf numFmtId="0" fontId="3" fillId="0" borderId="0" xfId="0" applyFont="1" applyProtection="1">
      <protection locked="0"/>
    </xf>
    <xf numFmtId="0" fontId="3" fillId="0" borderId="0" xfId="0" applyFont="1" applyBorder="1" applyProtection="1">
      <protection locked="0"/>
    </xf>
    <xf numFmtId="3" fontId="5" fillId="0" borderId="0" xfId="0" applyNumberFormat="1" applyFont="1" applyBorder="1" applyProtection="1">
      <protection locked="0"/>
    </xf>
    <xf numFmtId="2" fontId="3" fillId="0" borderId="0" xfId="0" applyNumberFormat="1" applyFont="1" applyBorder="1" applyProtection="1">
      <protection locked="0"/>
    </xf>
    <xf numFmtId="3" fontId="3" fillId="0" borderId="0" xfId="0" applyNumberFormat="1" applyFont="1" applyBorder="1" applyProtection="1">
      <protection locked="0"/>
    </xf>
    <xf numFmtId="0" fontId="4" fillId="0" borderId="0" xfId="0" applyFont="1" applyBorder="1" applyAlignment="1" applyProtection="1">
      <alignment horizontal="center" wrapText="1"/>
      <protection locked="0"/>
    </xf>
    <xf numFmtId="0" fontId="4" fillId="0" borderId="0" xfId="0"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0" fontId="3" fillId="0" borderId="0" xfId="0" applyFont="1" applyProtection="1"/>
    <xf numFmtId="0" fontId="3" fillId="0" borderId="6" xfId="0" applyFont="1" applyBorder="1" applyProtection="1"/>
    <xf numFmtId="0" fontId="3" fillId="0" borderId="2" xfId="0" applyFont="1" applyBorder="1" applyAlignment="1" applyProtection="1">
      <alignment horizontal="center"/>
    </xf>
    <xf numFmtId="0" fontId="9" fillId="0" borderId="2" xfId="0" applyFont="1" applyBorder="1" applyAlignment="1" applyProtection="1">
      <alignment horizontal="right"/>
    </xf>
    <xf numFmtId="0" fontId="3" fillId="0" borderId="0" xfId="0" applyFont="1" applyBorder="1" applyProtection="1"/>
    <xf numFmtId="0" fontId="3" fillId="0" borderId="5" xfId="0" applyFont="1" applyBorder="1" applyAlignment="1" applyProtection="1">
      <alignment horizontal="center"/>
    </xf>
    <xf numFmtId="1" fontId="3" fillId="0" borderId="0" xfId="0" applyNumberFormat="1" applyFont="1" applyProtection="1"/>
    <xf numFmtId="14"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3" fillId="0" borderId="0" xfId="0" applyFont="1" applyBorder="1" applyAlignment="1" applyProtection="1">
      <alignment wrapText="1"/>
    </xf>
    <xf numFmtId="14" fontId="5" fillId="0" borderId="6" xfId="0" applyNumberFormat="1" applyFont="1" applyBorder="1" applyAlignment="1" applyProtection="1">
      <alignment horizontal="center"/>
    </xf>
    <xf numFmtId="14" fontId="5" fillId="0" borderId="2" xfId="0" applyNumberFormat="1" applyFont="1" applyBorder="1" applyAlignment="1" applyProtection="1">
      <alignment horizontal="center" vertical="center"/>
    </xf>
    <xf numFmtId="9" fontId="4" fillId="0" borderId="2" xfId="0" applyNumberFormat="1" applyFont="1" applyBorder="1" applyAlignment="1" applyProtection="1">
      <alignment horizontal="center" vertical="center" wrapText="1"/>
    </xf>
    <xf numFmtId="2" fontId="3" fillId="0" borderId="2" xfId="0" applyNumberFormat="1"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3" fontId="10" fillId="4" borderId="2" xfId="0" applyNumberFormat="1" applyFont="1" applyFill="1" applyBorder="1" applyAlignment="1" applyProtection="1">
      <alignment horizontal="center" vertical="center"/>
    </xf>
    <xf numFmtId="4" fontId="10" fillId="4" borderId="2" xfId="0" applyNumberFormat="1" applyFont="1" applyFill="1" applyBorder="1" applyAlignment="1" applyProtection="1">
      <alignment horizontal="center" vertical="center"/>
    </xf>
    <xf numFmtId="0" fontId="3" fillId="0" borderId="0" xfId="0" applyFont="1" applyBorder="1" applyAlignment="1" applyProtection="1">
      <alignment vertical="center" wrapText="1"/>
    </xf>
    <xf numFmtId="0" fontId="3" fillId="0" borderId="17" xfId="0" applyFont="1" applyBorder="1" applyProtection="1"/>
    <xf numFmtId="3" fontId="5" fillId="0" borderId="0" xfId="0" applyNumberFormat="1" applyFont="1" applyBorder="1" applyProtection="1"/>
    <xf numFmtId="0" fontId="3" fillId="0" borderId="1" xfId="0" applyFont="1" applyBorder="1" applyProtection="1"/>
    <xf numFmtId="0" fontId="3" fillId="0" borderId="2" xfId="0" applyFont="1" applyBorder="1" applyAlignment="1" applyProtection="1">
      <alignment vertical="center"/>
    </xf>
    <xf numFmtId="3" fontId="10" fillId="4" borderId="2" xfId="0" applyNumberFormat="1" applyFont="1" applyFill="1" applyBorder="1" applyProtection="1"/>
    <xf numFmtId="4" fontId="10" fillId="4" borderId="2" xfId="0" applyNumberFormat="1" applyFont="1" applyFill="1" applyBorder="1" applyProtection="1"/>
    <xf numFmtId="0" fontId="3" fillId="0" borderId="2" xfId="0" applyFont="1" applyBorder="1" applyProtection="1"/>
    <xf numFmtId="0" fontId="4" fillId="0" borderId="1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8" fillId="0" borderId="0" xfId="0" applyFont="1" applyProtection="1">
      <protection locked="0"/>
    </xf>
    <xf numFmtId="0" fontId="19" fillId="0" borderId="0" xfId="0" applyFont="1" applyProtection="1">
      <protection locked="0"/>
    </xf>
    <xf numFmtId="4" fontId="3" fillId="0" borderId="0" xfId="0" applyNumberFormat="1" applyFont="1" applyProtection="1">
      <protection locked="0"/>
    </xf>
    <xf numFmtId="0" fontId="4" fillId="0" borderId="15"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9" fontId="4" fillId="0" borderId="0" xfId="0" applyNumberFormat="1" applyFont="1" applyBorder="1" applyAlignment="1" applyProtection="1">
      <alignment horizontal="center" vertical="center" wrapText="1"/>
    </xf>
    <xf numFmtId="0" fontId="21" fillId="0" borderId="2" xfId="0" applyFont="1" applyBorder="1" applyAlignment="1" applyProtection="1">
      <alignment horizontal="center" wrapText="1"/>
    </xf>
    <xf numFmtId="0" fontId="3" fillId="0" borderId="18" xfId="0" applyFont="1" applyBorder="1" applyAlignment="1" applyProtection="1">
      <alignment vertical="center"/>
    </xf>
    <xf numFmtId="164" fontId="22" fillId="3" borderId="2" xfId="0" applyNumberFormat="1" applyFont="1" applyFill="1" applyBorder="1" applyAlignment="1" applyProtection="1">
      <alignment horizontal="center" vertical="center"/>
      <protection locked="0"/>
    </xf>
    <xf numFmtId="3" fontId="22" fillId="3" borderId="2" xfId="0" applyNumberFormat="1" applyFont="1" applyFill="1" applyBorder="1" applyAlignment="1" applyProtection="1">
      <alignment horizontal="center" vertical="center"/>
      <protection locked="0"/>
    </xf>
    <xf numFmtId="14" fontId="22" fillId="3" borderId="2" xfId="0" applyNumberFormat="1" applyFont="1" applyFill="1" applyBorder="1" applyAlignment="1" applyProtection="1">
      <alignment horizontal="center" vertical="center"/>
      <protection locked="0"/>
    </xf>
    <xf numFmtId="0" fontId="20" fillId="3" borderId="2" xfId="0" applyFont="1" applyFill="1" applyBorder="1" applyAlignment="1" applyProtection="1">
      <alignment horizontal="center"/>
      <protection locked="0"/>
    </xf>
    <xf numFmtId="3" fontId="23" fillId="3" borderId="18" xfId="0" applyNumberFormat="1" applyFont="1" applyFill="1" applyBorder="1" applyAlignment="1" applyProtection="1">
      <alignment horizontal="center" vertical="center" wrapText="1"/>
      <protection locked="0"/>
    </xf>
    <xf numFmtId="3" fontId="23" fillId="3" borderId="2"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vertical="center"/>
    </xf>
    <xf numFmtId="0" fontId="3" fillId="0" borderId="2" xfId="0" applyFont="1" applyBorder="1" applyAlignment="1">
      <alignment vertical="center" wrapText="1"/>
    </xf>
    <xf numFmtId="0" fontId="12" fillId="3" borderId="2" xfId="0" applyFont="1" applyFill="1" applyBorder="1" applyAlignment="1" applyProtection="1">
      <alignment horizontal="center"/>
    </xf>
    <xf numFmtId="0" fontId="10" fillId="4" borderId="2" xfId="0" applyFont="1" applyFill="1" applyBorder="1" applyAlignment="1" applyProtection="1">
      <alignment horizontal="center"/>
    </xf>
    <xf numFmtId="0" fontId="6" fillId="0" borderId="2" xfId="0" applyFont="1" applyBorder="1" applyProtection="1"/>
    <xf numFmtId="164" fontId="3" fillId="0" borderId="2" xfId="0" applyNumberFormat="1" applyFont="1" applyBorder="1" applyAlignment="1" applyProtection="1">
      <alignment wrapText="1"/>
    </xf>
    <xf numFmtId="0" fontId="9" fillId="0" borderId="5" xfId="0" applyFont="1" applyBorder="1" applyAlignment="1" applyProtection="1">
      <alignment horizontal="right"/>
    </xf>
    <xf numFmtId="0" fontId="9" fillId="0" borderId="0" xfId="0" applyFont="1" applyBorder="1" applyAlignment="1" applyProtection="1">
      <alignment horizontal="right"/>
    </xf>
    <xf numFmtId="0" fontId="17" fillId="0" borderId="2" xfId="0" applyFont="1" applyBorder="1" applyAlignment="1">
      <alignment horizontal="center" vertical="top" wrapText="1"/>
    </xf>
    <xf numFmtId="0" fontId="6" fillId="0" borderId="2" xfId="0" applyNumberFormat="1" applyFont="1" applyBorder="1" applyAlignment="1" applyProtection="1">
      <alignment horizontal="center" vertical="center"/>
    </xf>
    <xf numFmtId="0" fontId="17" fillId="0" borderId="2" xfId="0" applyFont="1" applyBorder="1" applyAlignment="1">
      <alignment horizontal="center" vertical="top" wrapText="1"/>
    </xf>
    <xf numFmtId="2" fontId="3" fillId="0" borderId="2" xfId="0" applyNumberFormat="1"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21" fillId="0" borderId="2" xfId="0" applyFont="1" applyBorder="1" applyAlignment="1" applyProtection="1">
      <alignment horizontal="center" wrapText="1"/>
    </xf>
    <xf numFmtId="0" fontId="7"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9" fontId="4" fillId="0" borderId="2" xfId="0" applyNumberFormat="1" applyFont="1" applyBorder="1" applyAlignment="1" applyProtection="1">
      <alignment horizontal="center" vertical="center" wrapText="1"/>
    </xf>
    <xf numFmtId="0" fontId="8" fillId="4" borderId="2" xfId="0" applyFont="1" applyFill="1" applyBorder="1" applyAlignment="1" applyProtection="1">
      <alignment horizontal="right"/>
    </xf>
    <xf numFmtId="3" fontId="10" fillId="4" borderId="2" xfId="0" applyNumberFormat="1" applyFont="1" applyFill="1" applyBorder="1" applyProtection="1"/>
    <xf numFmtId="4" fontId="8" fillId="4" borderId="2" xfId="0" applyNumberFormat="1" applyFont="1" applyFill="1" applyBorder="1" applyAlignment="1" applyProtection="1">
      <alignment horizontal="right"/>
    </xf>
    <xf numFmtId="0" fontId="9" fillId="0" borderId="2" xfId="0" applyFont="1" applyBorder="1" applyAlignment="1" applyProtection="1">
      <alignment horizontal="right"/>
    </xf>
    <xf numFmtId="164" fontId="3" fillId="0" borderId="0" xfId="0" applyNumberFormat="1" applyFont="1" applyBorder="1" applyAlignment="1" applyProtection="1">
      <alignment wrapText="1"/>
    </xf>
    <xf numFmtId="0" fontId="3" fillId="0" borderId="0" xfId="0" applyFont="1" applyBorder="1" applyAlignment="1" applyProtection="1">
      <alignment horizontal="center"/>
    </xf>
    <xf numFmtId="164" fontId="22" fillId="3" borderId="2" xfId="0" applyNumberFormat="1" applyFont="1" applyFill="1" applyBorder="1" applyAlignment="1" applyProtection="1">
      <alignment horizontal="center" vertical="center"/>
      <protection locked="0"/>
    </xf>
    <xf numFmtId="3" fontId="22" fillId="3" borderId="2" xfId="0" applyNumberFormat="1" applyFont="1" applyFill="1" applyBorder="1" applyAlignment="1" applyProtection="1">
      <alignment horizontal="center" vertical="center"/>
      <protection locked="0"/>
    </xf>
    <xf numFmtId="0" fontId="26" fillId="2" borderId="0" xfId="0" applyFont="1" applyFill="1" applyAlignment="1">
      <alignment horizontal="left" vertical="center"/>
    </xf>
    <xf numFmtId="0" fontId="3" fillId="0" borderId="15" xfId="0" applyFont="1" applyBorder="1" applyAlignment="1" applyProtection="1">
      <alignment horizontal="center"/>
    </xf>
    <xf numFmtId="0" fontId="3" fillId="0" borderId="3" xfId="0" applyFont="1" applyBorder="1" applyAlignment="1" applyProtection="1">
      <alignment horizontal="center"/>
    </xf>
    <xf numFmtId="0" fontId="4" fillId="0" borderId="15"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3" fillId="0" borderId="15" xfId="0" applyFont="1" applyBorder="1" applyAlignment="1" applyProtection="1">
      <alignment wrapText="1" shrinkToFit="1"/>
    </xf>
    <xf numFmtId="0" fontId="0" fillId="0" borderId="9" xfId="0" applyBorder="1" applyAlignment="1" applyProtection="1">
      <alignment shrinkToFit="1"/>
    </xf>
    <xf numFmtId="0" fontId="0" fillId="0" borderId="3" xfId="0" applyBorder="1" applyAlignment="1" applyProtection="1">
      <alignment shrinkToFit="1"/>
    </xf>
    <xf numFmtId="0" fontId="3" fillId="0" borderId="15"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3" fontId="24" fillId="3" borderId="15" xfId="0" applyNumberFormat="1" applyFont="1" applyFill="1" applyBorder="1" applyAlignment="1" applyProtection="1">
      <protection locked="0"/>
    </xf>
    <xf numFmtId="0" fontId="25" fillId="3" borderId="9" xfId="0" applyFont="1" applyFill="1" applyBorder="1" applyAlignment="1" applyProtection="1">
      <protection locked="0"/>
    </xf>
    <xf numFmtId="0" fontId="25" fillId="3" borderId="3" xfId="0" applyFont="1" applyFill="1" applyBorder="1" applyAlignment="1" applyProtection="1">
      <protection locked="0"/>
    </xf>
    <xf numFmtId="0" fontId="0" fillId="0" borderId="3" xfId="0" applyBorder="1" applyAlignment="1">
      <alignment horizontal="center" vertical="center" wrapText="1"/>
    </xf>
    <xf numFmtId="0" fontId="4" fillId="0" borderId="9"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15"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3" xfId="0" applyBorder="1" applyAlignment="1" applyProtection="1">
      <alignment horizontal="center" vertical="center"/>
    </xf>
    <xf numFmtId="0" fontId="4" fillId="0" borderId="2" xfId="0" applyFont="1" applyBorder="1" applyAlignment="1" applyProtection="1">
      <alignment horizontal="center" vertical="center" wrapText="1"/>
    </xf>
    <xf numFmtId="0" fontId="0" fillId="0" borderId="2" xfId="0" applyBorder="1" applyAlignment="1" applyProtection="1"/>
    <xf numFmtId="0" fontId="3" fillId="0" borderId="0" xfId="0" applyFont="1" applyBorder="1" applyAlignment="1"/>
    <xf numFmtId="3" fontId="23" fillId="3" borderId="18" xfId="0" applyNumberFormat="1" applyFont="1" applyFill="1" applyBorder="1" applyAlignment="1" applyProtection="1">
      <alignment horizontal="center" vertical="center" wrapText="1"/>
      <protection locked="0"/>
    </xf>
    <xf numFmtId="3" fontId="23" fillId="3" borderId="19" xfId="0" applyNumberFormat="1" applyFont="1" applyFill="1" applyBorder="1" applyAlignment="1" applyProtection="1">
      <alignment horizontal="center" vertical="center" wrapText="1"/>
      <protection locked="0"/>
    </xf>
    <xf numFmtId="3" fontId="12" fillId="3" borderId="18" xfId="0" applyNumberFormat="1" applyFont="1" applyFill="1" applyBorder="1" applyAlignment="1" applyProtection="1">
      <alignment horizontal="center" vertical="center"/>
      <protection locked="0"/>
    </xf>
    <xf numFmtId="3" fontId="12" fillId="3" borderId="19" xfId="0" applyNumberFormat="1" applyFont="1" applyFill="1" applyBorder="1" applyAlignment="1" applyProtection="1">
      <alignment horizontal="center" vertical="center"/>
      <protection locked="0"/>
    </xf>
    <xf numFmtId="4" fontId="8" fillId="4" borderId="15" xfId="0" applyNumberFormat="1" applyFont="1" applyFill="1" applyBorder="1" applyAlignment="1" applyProtection="1"/>
    <xf numFmtId="4" fontId="8" fillId="4" borderId="9" xfId="0" applyNumberFormat="1" applyFont="1" applyFill="1" applyBorder="1" applyAlignment="1" applyProtection="1"/>
    <xf numFmtId="3" fontId="12" fillId="3" borderId="15" xfId="0" applyNumberFormat="1" applyFont="1" applyFill="1" applyBorder="1" applyAlignment="1" applyProtection="1">
      <protection locked="0"/>
    </xf>
    <xf numFmtId="0" fontId="1" fillId="3" borderId="9" xfId="0" applyFont="1" applyFill="1" applyBorder="1" applyAlignment="1" applyProtection="1">
      <protection locked="0"/>
    </xf>
    <xf numFmtId="0" fontId="1" fillId="3" borderId="3" xfId="0" applyFont="1" applyFill="1" applyBorder="1" applyAlignment="1" applyProtection="1">
      <protection locked="0"/>
    </xf>
    <xf numFmtId="0" fontId="4" fillId="0" borderId="3" xfId="0" applyFont="1" applyBorder="1" applyAlignment="1" applyProtection="1">
      <alignment horizontal="center" vertical="center" wrapText="1"/>
    </xf>
    <xf numFmtId="0" fontId="3" fillId="0" borderId="15" xfId="0" applyFont="1" applyBorder="1" applyAlignment="1" applyProtection="1">
      <alignment wrapText="1"/>
    </xf>
    <xf numFmtId="0" fontId="0" fillId="0" borderId="9" xfId="0" applyBorder="1" applyAlignment="1" applyProtection="1"/>
    <xf numFmtId="0" fontId="0" fillId="0" borderId="3" xfId="0" applyBorder="1" applyAlignment="1" applyProtection="1"/>
    <xf numFmtId="0" fontId="3" fillId="0" borderId="2" xfId="0" applyFont="1" applyBorder="1" applyAlignment="1" applyProtection="1">
      <alignment horizontal="center" vertical="center"/>
    </xf>
    <xf numFmtId="0" fontId="12" fillId="3" borderId="2" xfId="0" applyNumberFormat="1"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17</xdr:row>
      <xdr:rowOff>99060</xdr:rowOff>
    </xdr:from>
    <xdr:to>
      <xdr:col>9</xdr:col>
      <xdr:colOff>763905</xdr:colOff>
      <xdr:row>78</xdr:row>
      <xdr:rowOff>47625</xdr:rowOff>
    </xdr:to>
    <xdr:sp macro="" textlink="">
      <xdr:nvSpPr>
        <xdr:cNvPr id="1027" name="Text Box 3"/>
        <xdr:cNvSpPr txBox="1">
          <a:spLocks noChangeArrowheads="1"/>
        </xdr:cNvSpPr>
      </xdr:nvSpPr>
      <xdr:spPr bwMode="auto">
        <a:xfrm>
          <a:off x="335280" y="3509010"/>
          <a:ext cx="7762875" cy="1156906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27432" rIns="0" bIns="0" anchor="t" upright="1"/>
        <a:lstStyle/>
        <a:p>
          <a:pPr rtl="0"/>
          <a:r>
            <a:rPr lang="de-DE" sz="1100" b="1" i="0" baseline="0">
              <a:effectLst/>
              <a:latin typeface="+mn-lt"/>
              <a:ea typeface="+mn-ea"/>
              <a:cs typeface="+mn-cs"/>
            </a:rPr>
            <a:t>Festlegung der betriebsgewöhnlichen Nutzungsdauer </a:t>
          </a:r>
          <a:r>
            <a:rPr lang="de-DE" sz="1000" b="1" i="0" baseline="0">
              <a:effectLst/>
              <a:latin typeface="+mn-lt"/>
              <a:ea typeface="+mn-ea"/>
              <a:cs typeface="+mn-cs"/>
            </a:rPr>
            <a:t>(</a:t>
          </a:r>
          <a:r>
            <a:rPr lang="de-DE" sz="1000" b="1" i="0" u="sng" baseline="0">
              <a:effectLst/>
              <a:latin typeface="+mn-lt"/>
              <a:ea typeface="+mn-ea"/>
              <a:cs typeface="+mn-cs"/>
            </a:rPr>
            <a:t>Abschreibungen von Geräten und Maschinen</a:t>
          </a:r>
          <a:r>
            <a:rPr lang="de-DE" sz="1000" b="0" i="0" baseline="0">
              <a:effectLst/>
              <a:latin typeface="+mn-lt"/>
              <a:ea typeface="+mn-ea"/>
              <a:cs typeface="+mn-cs"/>
            </a:rPr>
            <a:t>)</a:t>
          </a:r>
        </a:p>
        <a:p>
          <a:pPr rtl="0"/>
          <a:endParaRPr lang="de-DE" sz="1200">
            <a:effectLst/>
          </a:endParaRPr>
        </a:p>
        <a:p>
          <a:pPr rtl="0"/>
          <a:r>
            <a:rPr lang="de-DE" sz="1100" b="0" i="0" baseline="0">
              <a:effectLst/>
              <a:latin typeface="+mn-lt"/>
              <a:ea typeface="+mn-ea"/>
              <a:cs typeface="+mn-cs"/>
            </a:rPr>
            <a:t>Gemäß Ziffer 5.5 der Richtlinie sind Ausgaben für den Erwerb von Instrumenten und Ausrüstungen nur zuwendungsfähig, soweit und solange sie für die Maßnahme genutzt werden. Wenn diese Instrumente und Ausrüstungen nicht während ihrer gesamten Lebensdauer für die Maßnahme verwendet werden, gilt nur die nach den Grundsätzen ordnungsgemäßer Buchführung ermittelte Wertminderung während der Dauer der Maßnahme als zuwendungsfähig. </a:t>
          </a:r>
        </a:p>
        <a:p>
          <a:pPr rtl="0"/>
          <a:endParaRPr lang="de-DE" sz="1200">
            <a:effectLst/>
          </a:endParaRPr>
        </a:p>
        <a:p>
          <a:pPr rtl="0"/>
          <a:r>
            <a:rPr lang="de-DE" sz="1100" b="0" i="0" baseline="0">
              <a:effectLst/>
              <a:latin typeface="+mn-lt"/>
              <a:ea typeface="+mn-ea"/>
              <a:cs typeface="+mn-cs"/>
            </a:rPr>
            <a:t>Die Nutzungsdauer gemäß AfA-Richtlinien stellt nur einen Richtwert für normale Bedingungen dar:</a:t>
          </a:r>
          <a:endParaRPr lang="de-DE" sz="1200">
            <a:effectLst/>
          </a:endParaRPr>
        </a:p>
        <a:p>
          <a:pPr rtl="0"/>
          <a:r>
            <a:rPr lang="de-DE" sz="1100" b="0" i="0" baseline="0">
              <a:effectLst/>
              <a:latin typeface="+mn-lt"/>
              <a:ea typeface="+mn-ea"/>
              <a:cs typeface="+mn-cs"/>
            </a:rPr>
            <a:t>„Die Abschreibungsdauer bemisst sich bei beweglichen Wirtschaftsgütern gemäß § 7 Abs. 1 Einkommensteuergesetz grundsätzlich nach der betriebsgewöhnlichen Nutzungsdauer. Die Nutzungsdauer ist unter Berücksichtigung der besonderen betrieblichen Verhältnisse zu schätzen. Sog. AfA-Tabellen sind ein Hilfsmittel, um die Nutzungsdauer von Anlagegütern zu schätzen. Die in ihnen festgehaltenen Werte beruhen auf Erfahrungswissen. Die AfA-Tabellen stellen keine bindende Rechtsnorm dar. Dennoch werden die in den AfA-Tabellen festgelegten Abschreibungssätze sowohl von der Rechtsprechung, der Verwaltung als auch der Wirtschaft allgemein anerkannt, da sie umfangreiches in der Praxis gewonnenes Fachwissen widerspiegeln.“</a:t>
          </a:r>
          <a:endParaRPr lang="de-DE" sz="1200">
            <a:effectLst/>
          </a:endParaRPr>
        </a:p>
        <a:p>
          <a:pPr rtl="0"/>
          <a:r>
            <a:rPr lang="de-DE" sz="1100" b="0" i="0" baseline="0">
              <a:effectLst/>
              <a:latin typeface="+mn-lt"/>
              <a:ea typeface="+mn-ea"/>
              <a:cs typeface="+mn-cs"/>
            </a:rPr>
            <a:t>Quelle Bundesfinanzministerium: https://www.bundesfinanzministerium.de/Content/DE/Standardartikel/Themen/Steuern/Weitere_Steuerthemen/Betriebspruefung/AfA-Tabellen/afa-tabellen.html</a:t>
          </a:r>
        </a:p>
        <a:p>
          <a:pPr rtl="0"/>
          <a:endParaRPr lang="de-DE" sz="1200">
            <a:effectLst/>
          </a:endParaRPr>
        </a:p>
        <a:p>
          <a:pPr rtl="0"/>
          <a:r>
            <a:rPr lang="de-DE" sz="1100" b="0" i="0" baseline="0">
              <a:effectLst/>
              <a:latin typeface="+mn-lt"/>
              <a:ea typeface="+mn-ea"/>
              <a:cs typeface="+mn-cs"/>
            </a:rPr>
            <a:t>Aussagen zur Regelung der selbständigen Nutzbarkeit von Wirtschaftsgütern finden sich in § 6 EStG Abs. 2:</a:t>
          </a:r>
          <a:endParaRPr lang="de-DE" sz="1200">
            <a:effectLst/>
          </a:endParaRPr>
        </a:p>
        <a:p>
          <a:pPr rtl="0"/>
          <a:r>
            <a:rPr lang="de-DE" sz="1100" b="0" i="0" baseline="0">
              <a:effectLst/>
              <a:latin typeface="+mn-lt"/>
              <a:ea typeface="+mn-ea"/>
              <a:cs typeface="+mn-cs"/>
            </a:rPr>
            <a:t>„Ein Wirtschaftsgut ist einer selbständigen Nutzung nicht fähig, wenn es nach seiner betrieblichen Zweckbestimmung nur zusammen mit anderen Wirtschaftsgütern des Anlagevermögens genutzt werden kann und die in den Nutzungszusammenhang eingefügten Wirtschaftsgüter technisch aufeinander abgestimmt sind. Das gilt auch, wenn das Wirtschaftsgut aus dem betrieblichen Nutzungszusammenhang gelöst und in einen anderen betrieblichen Nutzungszusammenhang eingefügt werden kann.“</a:t>
          </a:r>
          <a:endParaRPr lang="de-DE" sz="1200">
            <a:effectLst/>
          </a:endParaRPr>
        </a:p>
        <a:p>
          <a:pPr rtl="0"/>
          <a:r>
            <a:rPr lang="de-DE" sz="1100" b="0" i="0" baseline="0">
              <a:effectLst/>
              <a:latin typeface="+mn-lt"/>
              <a:ea typeface="+mn-ea"/>
              <a:cs typeface="+mn-cs"/>
            </a:rPr>
            <a:t>Darunter fallen alle Nachrüstgüter wie z. B. Breitreifen auf Spezialfelgen, Lenktriebachsen, Reifendruckregelanlagen, Moorketten, Bogieachsen mit/ohne Laufketten oder weitere Umrüst- und Anbauteile für die Anpassung von abschreibungspflichtigen Anlagevermögen (Standardzugmaschinen, Standardanbaugeräte oder gezogene Standardtechnik) an nasse Moorbewirtschaftung. Für diese gibt es keine eigene Nutzungsdauer. Somit ist hier auf die Bindungsfrist der Förderung abzustellen.</a:t>
          </a:r>
        </a:p>
        <a:p>
          <a:pPr rtl="0"/>
          <a:endParaRPr lang="de-DE" sz="1200">
            <a:effectLst/>
          </a:endParaRPr>
        </a:p>
        <a:p>
          <a:pPr rtl="0"/>
          <a:r>
            <a:rPr lang="de-DE" sz="1100" b="0" i="0" baseline="0">
              <a:effectLst/>
              <a:latin typeface="+mn-lt"/>
              <a:ea typeface="+mn-ea"/>
              <a:cs typeface="+mn-cs"/>
            </a:rPr>
            <a:t>In der AfA-Tabelle für den Wirtschaftszweig "Landwirtschaft und Tierzucht" (1996) enthalten:</a:t>
          </a:r>
          <a:endParaRPr lang="de-DE" sz="1200">
            <a:effectLst/>
          </a:endParaRPr>
        </a:p>
        <a:p>
          <a:pPr rtl="0"/>
          <a:r>
            <a:rPr lang="de-DE" sz="1100" b="0" i="0" baseline="0">
              <a:effectLst/>
              <a:latin typeface="+mn-lt"/>
              <a:ea typeface="+mn-ea"/>
              <a:cs typeface="+mn-cs"/>
            </a:rPr>
            <a:t>„b) Besondere Vorbemerkungen nur für diesen Wirtschaftszweig:</a:t>
          </a:r>
          <a:endParaRPr lang="de-DE" sz="1200">
            <a:effectLst/>
          </a:endParaRPr>
        </a:p>
        <a:p>
          <a:pPr rtl="0"/>
          <a:r>
            <a:rPr lang="de-DE" sz="1100" b="0" i="0" baseline="0">
              <a:effectLst/>
              <a:latin typeface="+mn-lt"/>
              <a:ea typeface="+mn-ea"/>
              <a:cs typeface="+mn-cs"/>
            </a:rPr>
            <a:t>Bei der durchschnittlichen Nutzungsdauer in dieser Tabelle ist für Anlagegüter, deren Nutzungsdauer von den Bodenverhältnissen abhängt, ein mittelschwerer und überwiegend ebener Boden angenommen worden.</a:t>
          </a:r>
          <a:endParaRPr lang="de-DE" sz="1200">
            <a:effectLst/>
          </a:endParaRPr>
        </a:p>
        <a:p>
          <a:pPr rtl="0"/>
          <a:r>
            <a:rPr lang="de-DE" sz="1100" b="0" i="0" baseline="0">
              <a:effectLst/>
              <a:latin typeface="+mn-lt"/>
              <a:ea typeface="+mn-ea"/>
              <a:cs typeface="+mn-cs"/>
            </a:rPr>
            <a:t>Werden höhere Absetzungen für Abnutzung geltend gemacht, sind diese zu begründen. Sie können z. B. im Wege der Leistungs-AfA anteilig nach den vom Kuratorium für Technik und Bauwesen in der Landwirtschaft (KTBl) festgelegten Gesamtlaufzeiten (Lebensleistung) bemessen werden.“</a:t>
          </a:r>
        </a:p>
        <a:p>
          <a:pPr rtl="0"/>
          <a:endParaRPr lang="de-DE" sz="1200">
            <a:effectLst/>
          </a:endParaRPr>
        </a:p>
        <a:p>
          <a:pPr rtl="0"/>
          <a:r>
            <a:rPr lang="de-DE" sz="1100" b="1" i="0" baseline="0">
              <a:effectLst/>
              <a:latin typeface="+mn-lt"/>
              <a:ea typeface="+mn-ea"/>
              <a:cs typeface="+mn-cs"/>
            </a:rPr>
            <a:t>Es gilt der Grundsatz:</a:t>
          </a:r>
          <a:r>
            <a:rPr lang="de-DE" sz="1100" b="0" i="0" baseline="0">
              <a:effectLst/>
              <a:latin typeface="+mn-lt"/>
              <a:ea typeface="+mn-ea"/>
              <a:cs typeface="+mn-cs"/>
            </a:rPr>
            <a:t> </a:t>
          </a:r>
          <a:endParaRPr lang="de-DE" sz="1200">
            <a:effectLst/>
          </a:endParaRPr>
        </a:p>
        <a:p>
          <a:pPr rtl="0"/>
          <a:r>
            <a:rPr lang="de-DE" sz="1100" b="0" i="0" baseline="0">
              <a:effectLst/>
              <a:latin typeface="+mn-lt"/>
              <a:ea typeface="+mn-ea"/>
              <a:cs typeface="+mn-cs"/>
            </a:rPr>
            <a:t>„Werden gebrauchte selbständige Wirtschaftsgüter angeschafft oder findet die Nutzung dieser zu bewertenden Wirtschaftsgüter regelmäßig unter besonderen betrieblichen Bedingungen statt, so sind Abweichungen von der regelmäßigen, in den AfA-Tabellen oder in der KTBL-Datensammlung aufgeführten Nutzungsdauer verbal-argumentativ zu begründen und vom Prüfenden (bei steuerlichen Abschreibungen das Finanzamt) anzuerkennen.“</a:t>
          </a:r>
        </a:p>
        <a:p>
          <a:pPr rtl="0"/>
          <a:endParaRPr lang="de-DE" sz="1200">
            <a:effectLst/>
          </a:endParaRPr>
        </a:p>
        <a:p>
          <a:pPr rtl="0"/>
          <a:r>
            <a:rPr lang="de-DE" sz="1100" b="0" i="0" baseline="0">
              <a:effectLst/>
              <a:latin typeface="+mn-lt"/>
              <a:ea typeface="+mn-ea"/>
              <a:cs typeface="+mn-cs"/>
            </a:rPr>
            <a:t>Bei der Bewirtschaftung nasser Moore ist grundsätzlich von erschwerten Bedingungen auszugehen. </a:t>
          </a:r>
        </a:p>
        <a:p>
          <a:pPr rtl="0"/>
          <a:endParaRPr lang="de-DE" sz="1200">
            <a:effectLst/>
          </a:endParaRPr>
        </a:p>
        <a:p>
          <a:pPr rtl="0"/>
          <a:r>
            <a:rPr lang="de-DE" sz="1100" b="0" i="0" baseline="0">
              <a:effectLst/>
              <a:latin typeface="+mn-lt"/>
              <a:ea typeface="+mn-ea"/>
              <a:cs typeface="+mn-cs"/>
            </a:rPr>
            <a:t>-  Erhöhter Verschleiß und Korrosion beweglicher Teile durch hohen Wasserstand verbunden mit häufigem Bodenkontakt (Moore sind</a:t>
          </a:r>
          <a:endParaRPr lang="de-DE" sz="1200">
            <a:effectLst/>
          </a:endParaRPr>
        </a:p>
        <a:p>
          <a:pPr rtl="0"/>
          <a:r>
            <a:rPr lang="de-DE" sz="1100" b="0" i="0" baseline="0">
              <a:effectLst/>
              <a:latin typeface="+mn-lt"/>
              <a:ea typeface="+mn-ea"/>
              <a:cs typeface="+mn-cs"/>
            </a:rPr>
            <a:t>   grundsätzlich stark reliefiert oder mit Sackungsbereichen, Durchbruchsgefahr wenig tragfähiger Grasnarben)</a:t>
          </a:r>
          <a:endParaRPr lang="de-DE" sz="1200">
            <a:effectLst/>
          </a:endParaRPr>
        </a:p>
        <a:p>
          <a:pPr rtl="0"/>
          <a:r>
            <a:rPr lang="de-DE" sz="1100" b="0" i="0" baseline="0">
              <a:effectLst/>
              <a:latin typeface="+mn-lt"/>
              <a:ea typeface="+mn-ea"/>
              <a:cs typeface="+mn-cs"/>
            </a:rPr>
            <a:t>-  Wasser-Bodengemisch bei moorerhaltender Nutzung (flurgleicher Wasserstand mit bis zu 50 % Blänkenbildung) führt zu hohem </a:t>
          </a:r>
          <a:endParaRPr lang="de-DE" sz="1200">
            <a:effectLst/>
          </a:endParaRPr>
        </a:p>
        <a:p>
          <a:pPr rtl="0"/>
          <a:r>
            <a:rPr lang="de-DE" sz="1100" b="0" i="0" baseline="0">
              <a:effectLst/>
              <a:latin typeface="+mn-lt"/>
              <a:ea typeface="+mn-ea"/>
              <a:cs typeface="+mn-cs"/>
            </a:rPr>
            <a:t>   Abrieb aller beweglichen Teile</a:t>
          </a:r>
          <a:endParaRPr lang="de-DE" sz="1200">
            <a:effectLst/>
          </a:endParaRPr>
        </a:p>
        <a:p>
          <a:pPr rtl="0"/>
          <a:r>
            <a:rPr lang="de-DE" sz="1100" b="0" i="0" baseline="0">
              <a:effectLst/>
              <a:latin typeface="+mn-lt"/>
              <a:ea typeface="+mn-ea"/>
              <a:cs typeface="+mn-cs"/>
            </a:rPr>
            <a:t>- Härteres Mahdgut, bis hin zur Verholzung (hoher Anteil Binsen, Seggen, Gehölzaufwuchs Erle und Aspe, Schilf mit winterlicher </a:t>
          </a:r>
          <a:endParaRPr lang="de-DE" sz="1200">
            <a:effectLst/>
          </a:endParaRPr>
        </a:p>
        <a:p>
          <a:pPr rtl="0"/>
          <a:r>
            <a:rPr lang="de-DE" sz="1100" b="0" i="0" baseline="0">
              <a:effectLst/>
              <a:latin typeface="+mn-lt"/>
              <a:ea typeface="+mn-ea"/>
              <a:cs typeface="+mn-cs"/>
            </a:rPr>
            <a:t>  Verholzung)</a:t>
          </a:r>
          <a:endParaRPr lang="de-DE" sz="1200">
            <a:effectLst/>
          </a:endParaRPr>
        </a:p>
        <a:p>
          <a:pPr rtl="0"/>
          <a:r>
            <a:rPr lang="de-DE" sz="1100" b="0" i="0" baseline="0">
              <a:effectLst/>
              <a:latin typeface="+mn-lt"/>
              <a:ea typeface="+mn-ea"/>
              <a:cs typeface="+mn-cs"/>
            </a:rPr>
            <a:t>- Stärkerer Einsatz je Flächeneinheit durch geringere Arbeitsbreiten und niedrigere Transportkapazität</a:t>
          </a:r>
        </a:p>
        <a:p>
          <a:pPr rtl="0"/>
          <a:endParaRPr lang="de-DE" sz="1200">
            <a:effectLst/>
          </a:endParaRPr>
        </a:p>
        <a:p>
          <a:pPr rtl="0" eaLnBrk="1" fontAlgn="auto" latinLnBrk="0" hangingPunct="1"/>
          <a:r>
            <a:rPr lang="de-DE" sz="1100" b="0" i="0" baseline="0">
              <a:effectLst/>
              <a:latin typeface="+mn-lt"/>
              <a:ea typeface="+mn-ea"/>
              <a:cs typeface="+mn-cs"/>
            </a:rPr>
            <a:t>Eine Anpassung für den Mooreinsatz muss vorliegen, beispielsweise:</a:t>
          </a:r>
          <a:endParaRPr lang="de-DE" sz="1200">
            <a:effectLst/>
          </a:endParaRPr>
        </a:p>
        <a:p>
          <a:pPr rtl="0"/>
          <a:r>
            <a:rPr lang="de-DE" sz="1100" b="0" i="0" baseline="0">
              <a:effectLst/>
              <a:latin typeface="+mn-lt"/>
              <a:ea typeface="+mn-ea"/>
              <a:cs typeface="+mn-cs"/>
            </a:rPr>
            <a:t>-  besondere Leichtbau-Aggregate,</a:t>
          </a:r>
          <a:endParaRPr lang="de-DE" sz="1200">
            <a:effectLst/>
          </a:endParaRPr>
        </a:p>
        <a:p>
          <a:pPr rtl="0"/>
          <a:r>
            <a:rPr lang="de-DE" sz="1100" b="0" i="0" baseline="0">
              <a:effectLst/>
              <a:latin typeface="+mn-lt"/>
              <a:ea typeface="+mn-ea"/>
              <a:cs typeface="+mn-cs"/>
            </a:rPr>
            <a:t>-  verschleißmindernde Lagerkapselung</a:t>
          </a:r>
          <a:endParaRPr lang="de-DE" sz="1200">
            <a:effectLst/>
          </a:endParaRPr>
        </a:p>
        <a:p>
          <a:pPr rtl="0"/>
          <a:r>
            <a:rPr lang="de-DE" sz="1100" b="0" i="0" baseline="0">
              <a:effectLst/>
              <a:latin typeface="+mn-lt"/>
              <a:ea typeface="+mn-ea"/>
              <a:cs typeface="+mn-cs"/>
            </a:rPr>
            <a:t>-  an Spezialtechnik angepasste Antriebsstränge</a:t>
          </a:r>
          <a:endParaRPr lang="de-DE" sz="1200">
            <a:effectLst/>
          </a:endParaRPr>
        </a:p>
        <a:p>
          <a:pPr rtl="0"/>
          <a:r>
            <a:rPr lang="de-DE" sz="1100" b="0" i="0" baseline="0">
              <a:effectLst/>
              <a:latin typeface="+mn-lt"/>
              <a:ea typeface="+mn-ea"/>
              <a:cs typeface="+mn-cs"/>
            </a:rPr>
            <a:t>-  verstärkte Mähmesser oder spezielle Härtung</a:t>
          </a:r>
          <a:endParaRPr lang="de-DE" sz="1200">
            <a:effectLst/>
          </a:endParaRPr>
        </a:p>
        <a:p>
          <a:pPr rtl="0"/>
          <a:r>
            <a:rPr lang="de-DE" sz="1100" b="0" i="0" baseline="0">
              <a:effectLst/>
              <a:latin typeface="+mn-lt"/>
              <a:ea typeface="+mn-ea"/>
              <a:cs typeface="+mn-cs"/>
            </a:rPr>
            <a:t>-  zusätzliche Lager oder verstärkte Wellen</a:t>
          </a:r>
          <a:endParaRPr lang="de-DE" sz="1200">
            <a:effectLst/>
          </a:endParaRPr>
        </a:p>
        <a:p>
          <a:pPr rtl="0"/>
          <a:r>
            <a:rPr lang="de-DE" sz="1100" b="0" i="0" baseline="0">
              <a:effectLst/>
              <a:latin typeface="+mn-lt"/>
              <a:ea typeface="+mn-ea"/>
              <a:cs typeface="+mn-cs"/>
            </a:rPr>
            <a:t>-  zusätzliche Tasträder zur Lastverteilungsoptimierung</a:t>
          </a:r>
          <a:endParaRPr lang="de-DE" sz="1200">
            <a:effectLst/>
          </a:endParaRPr>
        </a:p>
        <a:p>
          <a:pPr rtl="0"/>
          <a:r>
            <a:rPr lang="de-DE" sz="1100" b="0" i="0" baseline="0">
              <a:effectLst/>
              <a:latin typeface="+mn-lt"/>
              <a:ea typeface="+mn-ea"/>
              <a:cs typeface="+mn-cs"/>
            </a:rPr>
            <a:t>-  Anpassungen an die gleichzeitige Nutzung von zwei Geräten zur Überfahrminimierung</a:t>
          </a:r>
        </a:p>
        <a:p>
          <a:pPr rtl="0"/>
          <a:endParaRPr lang="de-DE" sz="1200">
            <a:effectLst/>
          </a:endParaRPr>
        </a:p>
        <a:p>
          <a:pPr rtl="0"/>
          <a:r>
            <a:rPr lang="de-DE" sz="1100" b="1" i="0" baseline="0">
              <a:effectLst/>
              <a:latin typeface="+mn-lt"/>
              <a:ea typeface="+mn-ea"/>
              <a:cs typeface="+mn-cs"/>
            </a:rPr>
            <a:t>Literatur:</a:t>
          </a:r>
          <a:endParaRPr lang="de-DE" sz="1200">
            <a:effectLst/>
          </a:endParaRPr>
        </a:p>
        <a:p>
          <a:pPr rtl="0"/>
          <a:r>
            <a:rPr lang="de-DE" sz="1100" b="1" i="0" baseline="0">
              <a:effectLst/>
              <a:latin typeface="+mn-lt"/>
              <a:ea typeface="+mn-ea"/>
              <a:cs typeface="+mn-cs"/>
            </a:rPr>
            <a:t>KTBL (2005)</a:t>
          </a:r>
          <a:r>
            <a:rPr lang="de-DE" sz="1100" b="0" i="0" baseline="0">
              <a:effectLst/>
              <a:latin typeface="+mn-lt"/>
              <a:ea typeface="+mn-ea"/>
              <a:cs typeface="+mn-cs"/>
            </a:rPr>
            <a:t>: KTBL Datensammlung: Landschaftspflege 2005 Daten zur Kalkulation von Arbeitszeit und Maschinenkosten: Kuratorium für Technik und Bauwesen in der Landwirtschaft e.V.: Darmstadt</a:t>
          </a:r>
          <a:endParaRPr lang="de-DE" sz="1200">
            <a:effectLst/>
          </a:endParaRPr>
        </a:p>
        <a:p>
          <a:pPr rtl="0"/>
          <a:r>
            <a:rPr lang="de-DE" sz="1100" b="1" i="0" baseline="0">
              <a:effectLst/>
              <a:latin typeface="+mn-lt"/>
              <a:ea typeface="+mn-ea"/>
              <a:cs typeface="+mn-cs"/>
            </a:rPr>
            <a:t>AfA-Tabelle für den Wirtschaftszweig Landwirtschaft und Tierzucht </a:t>
          </a:r>
          <a:r>
            <a:rPr lang="de-DE" sz="1100" b="0" i="0" baseline="0">
              <a:effectLst/>
              <a:latin typeface="+mn-lt"/>
              <a:ea typeface="+mn-ea"/>
              <a:cs typeface="+mn-cs"/>
            </a:rPr>
            <a:t>(1996): Bundesministerium der Finanzen: 1996: In: juris – Fachportal Steuerrecht</a:t>
          </a:r>
          <a:endParaRPr lang="de-DE" sz="1200">
            <a:effectLst/>
          </a:endParaRPr>
        </a:p>
        <a:p>
          <a:pPr algn="l" rtl="0">
            <a:defRPr sz="1000"/>
          </a:pPr>
          <a:endParaRPr lang="de-DE" sz="1100" b="0" i="0" u="none" strike="noStrike" baseline="0">
            <a:solidFill>
              <a:srgbClr val="000000"/>
            </a:solidFill>
            <a:latin typeface="Calibri"/>
          </a:endParaRPr>
        </a:p>
        <a:p>
          <a:pPr algn="l" rtl="0">
            <a:defRPr sz="1000"/>
          </a:pPr>
          <a:endParaRPr lang="de-DE" sz="1100" b="0" i="0" u="none" strike="noStrike" baseline="0">
            <a:solidFill>
              <a:srgbClr val="000000"/>
            </a:solidFill>
            <a:latin typeface="Calibri"/>
          </a:endParaRPr>
        </a:p>
        <a:p>
          <a:pPr algn="l" rtl="0">
            <a:defRPr sz="1000"/>
          </a:pPr>
          <a:endParaRPr lang="de-DE" sz="1100" b="0" i="0" u="none" strike="noStrike" baseline="0">
            <a:solidFill>
              <a:srgbClr val="000000"/>
            </a:solidFill>
            <a:latin typeface="Calibri"/>
          </a:endParaRPr>
        </a:p>
        <a:p>
          <a:pPr algn="l" rtl="0">
            <a:defRPr sz="1000"/>
          </a:pPr>
          <a:endParaRPr lang="de-DE" sz="1100" b="0" i="0" u="none" strike="noStrike" baseline="0">
            <a:solidFill>
              <a:srgbClr val="000000"/>
            </a:solidFill>
            <a:latin typeface="Calibri"/>
          </a:endParaRPr>
        </a:p>
        <a:p>
          <a:pPr algn="l" rtl="0">
            <a:defRPr sz="1000"/>
          </a:pPr>
          <a:endParaRPr lang="de-DE" sz="1100" b="0" i="0" u="none" strike="noStrike" baseline="0">
            <a:solidFill>
              <a:srgbClr val="000000"/>
            </a:solidFill>
            <a:latin typeface="Calibri"/>
          </a:endParaRPr>
        </a:p>
      </xdr:txBody>
    </xdr:sp>
    <xdr:clientData/>
  </xdr:twoCellAnchor>
  <xdr:twoCellAnchor editAs="oneCell">
    <xdr:from>
      <xdr:col>1</xdr:col>
      <xdr:colOff>19050</xdr:colOff>
      <xdr:row>1</xdr:row>
      <xdr:rowOff>87630</xdr:rowOff>
    </xdr:from>
    <xdr:to>
      <xdr:col>9</xdr:col>
      <xdr:colOff>771525</xdr:colOff>
      <xdr:row>15</xdr:row>
      <xdr:rowOff>171450</xdr:rowOff>
    </xdr:to>
    <xdr:sp macro="" textlink="">
      <xdr:nvSpPr>
        <xdr:cNvPr id="1028" name="Text Box 4"/>
        <xdr:cNvSpPr txBox="1">
          <a:spLocks noChangeArrowheads="1"/>
        </xdr:cNvSpPr>
      </xdr:nvSpPr>
      <xdr:spPr bwMode="auto">
        <a:xfrm>
          <a:off x="352425" y="449580"/>
          <a:ext cx="7753350" cy="2750820"/>
        </a:xfrm>
        <a:prstGeom prst="rect">
          <a:avLst/>
        </a:prstGeom>
        <a:solidFill>
          <a:srgbClr xmlns:mc="http://schemas.openxmlformats.org/markup-compatibility/2006" xmlns:a14="http://schemas.microsoft.com/office/drawing/2010/main" val="FFFF99" mc:Ignorable="a14" a14:legacySpreadsheetColorIndex="43"/>
        </a:solidFill>
        <a:ln w="1587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27432" rIns="0" bIns="0" anchor="t" upright="1"/>
        <a:lstStyle/>
        <a:p>
          <a:pPr rtl="0"/>
          <a:r>
            <a:rPr lang="de-DE" sz="1100" b="0" i="0" baseline="0">
              <a:effectLst/>
              <a:latin typeface="+mn-lt"/>
              <a:ea typeface="+mn-ea"/>
              <a:cs typeface="+mn-cs"/>
            </a:rPr>
            <a:t>Mit der ProMoor-Richtlinie ist bei abschreibungspflichtigen Geräten und Maschinen nur die Abschreibung förderfähig, die im Laufe des Projektdurchführungszeitraumes anfällt. Bei nicht abschreibungspflichtigen Geräten und Maschinen sind die vollen Investitionskosten förderfähig. Diese Kosten gelten als Grundlage für die Berechnung des Förderanteils (siehe Erläuterungen weiter unten). </a:t>
          </a:r>
        </a:p>
        <a:p>
          <a:pPr rtl="0"/>
          <a:endParaRPr lang="de-DE">
            <a:effectLst/>
          </a:endParaRPr>
        </a:p>
        <a:p>
          <a:pPr rtl="0"/>
          <a:r>
            <a:rPr lang="de-DE" sz="1100" b="0" i="0" baseline="0">
              <a:effectLst/>
              <a:latin typeface="+mn-lt"/>
              <a:ea typeface="+mn-ea"/>
              <a:cs typeface="+mn-cs"/>
            </a:rPr>
            <a:t>Mit dieser auf Excel basierten Berechnungshilfe können Sie sich die zu erwartende Förderhöhe selbst errechnen. Notwendige Angaben dafür sind die Abschreibungspflichtigkeit und die Lebensdauer der Technik, die Unternehmensgröße gemäß KMU und die Investitionskosten. Die Berechnungshilfe ist wie folgt aufgebaut:</a:t>
          </a:r>
          <a:endParaRPr lang="de-DE">
            <a:effectLst/>
          </a:endParaRPr>
        </a:p>
        <a:p>
          <a:pPr rtl="0"/>
          <a:r>
            <a:rPr lang="de-DE" sz="1100" b="1" i="0" baseline="0">
              <a:effectLst/>
              <a:latin typeface="+mn-lt"/>
              <a:ea typeface="+mn-ea"/>
              <a:cs typeface="+mn-cs"/>
            </a:rPr>
            <a:t>1.   Beispiele:</a:t>
          </a:r>
          <a:r>
            <a:rPr lang="de-DE" sz="1100" b="0" i="0" baseline="0">
              <a:effectLst/>
              <a:latin typeface="+mn-lt"/>
              <a:ea typeface="+mn-ea"/>
              <a:cs typeface="+mn-cs"/>
            </a:rPr>
            <a:t> Hier finden Sie Beispielrechnungen zur Orientierung. </a:t>
          </a:r>
          <a:endParaRPr lang="de-DE">
            <a:effectLst/>
          </a:endParaRPr>
        </a:p>
        <a:p>
          <a:pPr rtl="0"/>
          <a:r>
            <a:rPr lang="de-DE" sz="1100" b="1" i="0" baseline="0">
              <a:effectLst/>
              <a:latin typeface="+mn-lt"/>
              <a:ea typeface="+mn-ea"/>
              <a:cs typeface="+mn-cs"/>
            </a:rPr>
            <a:t>2.   Abschreibung:</a:t>
          </a:r>
          <a:r>
            <a:rPr lang="de-DE" sz="1100" b="0" i="0" baseline="0">
              <a:effectLst/>
              <a:latin typeface="+mn-lt"/>
              <a:ea typeface="+mn-ea"/>
              <a:cs typeface="+mn-cs"/>
            </a:rPr>
            <a:t> Hier sind Lebensdauern landwirtschaftlicher Technik gelistet. Die Normale Gesamtlebensdauer (KTBL) geben Sie </a:t>
          </a:r>
          <a:endParaRPr lang="de-DE">
            <a:effectLst/>
          </a:endParaRPr>
        </a:p>
        <a:p>
          <a:pPr rtl="0"/>
          <a:r>
            <a:rPr lang="de-DE" sz="1100" b="0" i="0" baseline="0">
              <a:effectLst/>
              <a:latin typeface="+mn-lt"/>
              <a:ea typeface="+mn-ea"/>
              <a:cs typeface="+mn-cs"/>
            </a:rPr>
            <a:t>      dann im Arbeitsblatt  "</a:t>
          </a:r>
          <a:r>
            <a:rPr lang="de-DE" sz="1100" b="0" i="1" baseline="0">
              <a:effectLst/>
              <a:latin typeface="+mn-lt"/>
              <a:ea typeface="+mn-ea"/>
              <a:cs typeface="+mn-cs"/>
            </a:rPr>
            <a:t>3. Eingabe</a:t>
          </a:r>
          <a:r>
            <a:rPr lang="de-DE" sz="1100" b="0" i="0" baseline="0">
              <a:effectLst/>
              <a:latin typeface="+mn-lt"/>
              <a:ea typeface="+mn-ea"/>
              <a:cs typeface="+mn-cs"/>
            </a:rPr>
            <a:t>" bitte in der Spalte "J" (normale Gesamtlebensdauer in Monaten) in der entsprechenden Zelle</a:t>
          </a:r>
          <a:endParaRPr lang="de-DE">
            <a:effectLst/>
          </a:endParaRPr>
        </a:p>
        <a:p>
          <a:pPr rtl="0"/>
          <a:r>
            <a:rPr lang="de-DE" sz="1100" b="0" i="0" baseline="0">
              <a:effectLst/>
              <a:latin typeface="+mn-lt"/>
              <a:ea typeface="+mn-ea"/>
              <a:cs typeface="+mn-cs"/>
            </a:rPr>
            <a:t>      ein. </a:t>
          </a:r>
          <a:endParaRPr lang="de-DE">
            <a:effectLst/>
          </a:endParaRPr>
        </a:p>
        <a:p>
          <a:pPr rtl="0"/>
          <a:r>
            <a:rPr lang="de-DE" sz="1100" b="1" i="0" baseline="0">
              <a:effectLst/>
              <a:latin typeface="+mn-lt"/>
              <a:ea typeface="+mn-ea"/>
              <a:cs typeface="+mn-cs"/>
            </a:rPr>
            <a:t>3.   Eingabe:</a:t>
          </a:r>
          <a:r>
            <a:rPr lang="de-DE" sz="1100" b="0" i="0" baseline="0">
              <a:effectLst/>
              <a:latin typeface="+mn-lt"/>
              <a:ea typeface="+mn-ea"/>
              <a:cs typeface="+mn-cs"/>
            </a:rPr>
            <a:t> Hier geben Sie bitte die entsprechenden Werte in die grünen Zellen ein. Bitte nur die grünen Zellen ändern. Die</a:t>
          </a:r>
          <a:endParaRPr lang="de-DE">
            <a:effectLst/>
          </a:endParaRPr>
        </a:p>
        <a:p>
          <a:pPr rtl="0"/>
          <a:r>
            <a:rPr lang="de-DE" sz="1100" b="0" i="0" baseline="0">
              <a:effectLst/>
              <a:latin typeface="+mn-lt"/>
              <a:ea typeface="+mn-ea"/>
              <a:cs typeface="+mn-cs"/>
            </a:rPr>
            <a:t>      Ergebnisse erscheinen in den blauen Zellen. Da das Kaufdatum den Wertmindungszeitraum und damit die projektbezogene </a:t>
          </a:r>
          <a:endParaRPr lang="de-DE">
            <a:effectLst/>
          </a:endParaRPr>
        </a:p>
        <a:p>
          <a:pPr rtl="0"/>
          <a:r>
            <a:rPr lang="de-DE" sz="1100" b="0" i="0" baseline="0">
              <a:effectLst/>
              <a:latin typeface="+mn-lt"/>
              <a:ea typeface="+mn-ea"/>
              <a:cs typeface="+mn-cs"/>
            </a:rPr>
            <a:t>      Nutzungsdauer bestimmt, muss das anzugebene voraussichtliche Kaufdatum so genau wie möglich sein. Bei der Bestimmung </a:t>
          </a:r>
          <a:endParaRPr lang="de-DE">
            <a:effectLst/>
          </a:endParaRPr>
        </a:p>
        <a:p>
          <a:pPr rtl="0"/>
          <a:r>
            <a:rPr lang="de-DE" sz="1100" b="0" i="0" baseline="0">
              <a:effectLst/>
              <a:latin typeface="+mn-lt"/>
              <a:ea typeface="+mn-ea"/>
              <a:cs typeface="+mn-cs"/>
            </a:rPr>
            <a:t>      muss der Zeitraum von Antragstellung bis zur Bewilligung sowie ggf. notwendige Vergabeverfahren berücksichtigt werden.</a:t>
          </a:r>
          <a:endParaRPr lang="de-DE">
            <a:effectLst/>
          </a:endParaRPr>
        </a:p>
        <a:p>
          <a:pPr algn="l" rtl="0">
            <a:defRPr sz="1000"/>
          </a:pPr>
          <a:endParaRPr lang="de-DE" sz="80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255270</xdr:colOff>
      <xdr:row>2</xdr:row>
      <xdr:rowOff>0</xdr:rowOff>
    </xdr:from>
    <xdr:ext cx="3305200" cy="251479"/>
    <xdr:sp macro="" textlink="">
      <xdr:nvSpPr>
        <xdr:cNvPr id="3076" name="Text Box 4"/>
        <xdr:cNvSpPr txBox="1">
          <a:spLocks noChangeArrowheads="1"/>
        </xdr:cNvSpPr>
      </xdr:nvSpPr>
      <xdr:spPr bwMode="auto">
        <a:xfrm>
          <a:off x="4617720" y="333375"/>
          <a:ext cx="3305200" cy="251479"/>
        </a:xfrm>
        <a:prstGeom prst="rect">
          <a:avLst/>
        </a:prstGeom>
        <a:solidFill>
          <a:srgbClr xmlns:mc="http://schemas.openxmlformats.org/markup-compatibility/2006" xmlns:a14="http://schemas.microsoft.com/office/drawing/2010/main" val="FFFF99" mc:Ignorable="a14" a14:legacySpreadsheetColorIndex="43"/>
        </a:solidFill>
        <a:ln w="25400">
          <a:solidFill>
            <a:srgbClr xmlns:mc="http://schemas.openxmlformats.org/markup-compatibility/2006" xmlns:a14="http://schemas.microsoft.com/office/drawing/2010/main" val="FF8080" mc:Ignorable="a14" a14:legacySpreadsheetColorIndex="29"/>
          </a:solidFill>
          <a:miter lim="800000"/>
          <a:headEnd/>
          <a:tailEnd/>
        </a:ln>
      </xdr:spPr>
      <xdr:txBody>
        <a:bodyPr wrap="none" lIns="27432" tIns="32004" rIns="0" bIns="0" anchor="t" upright="1">
          <a:spAutoFit/>
        </a:bodyPr>
        <a:lstStyle/>
        <a:p>
          <a:pPr algn="l" rtl="0">
            <a:defRPr sz="1000"/>
          </a:pPr>
          <a:r>
            <a:rPr lang="de-DE" sz="1400" b="0" i="0" u="none" strike="noStrike" baseline="0">
              <a:solidFill>
                <a:srgbClr val="000000"/>
              </a:solidFill>
              <a:latin typeface="Calibri"/>
            </a:rPr>
            <a:t>Dateneingabe bitte nur in die grünen Zellen !</a:t>
          </a:r>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B1:J1"/>
  <sheetViews>
    <sheetView zoomScaleNormal="100" workbookViewId="0">
      <selection activeCell="O17" sqref="O17"/>
    </sheetView>
  </sheetViews>
  <sheetFormatPr baseColWidth="10" defaultRowHeight="15" x14ac:dyDescent="0.25"/>
  <cols>
    <col min="1" max="1" width="5" customWidth="1"/>
    <col min="2" max="2" width="25" customWidth="1"/>
    <col min="10" max="10" width="12.85546875" customWidth="1"/>
  </cols>
  <sheetData>
    <row r="1" spans="2:10" s="76" customFormat="1" ht="28.5" customHeight="1" x14ac:dyDescent="0.25">
      <c r="B1" s="179" t="s">
        <v>75</v>
      </c>
      <c r="C1" s="14"/>
      <c r="D1" s="14"/>
      <c r="E1" s="14"/>
      <c r="F1" s="14"/>
      <c r="G1" s="14"/>
      <c r="H1" s="14"/>
      <c r="I1" s="14"/>
      <c r="J1" s="14"/>
    </row>
  </sheetData>
  <sheetProtection password="E0FD" sheet="1" objects="1" scenarios="1"/>
  <phoneticPr fontId="2" type="noConversion"/>
  <pageMargins left="0.70866141732283472" right="0.70866141732283472" top="0.78740157480314965" bottom="0.78740157480314965" header="0.31496062992125984" footer="0.31496062992125984"/>
  <pageSetup paperSize="9" scale="62" orientation="portrait" r:id="rId1"/>
  <headerFooter>
    <oddFooter>&amp;L&amp;"Arial,Standard"&amp;7&amp;F - 02.05.2019   Zuschuss Kalkulation Moorschutz &amp;R&amp;8&amp;P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2"/>
    <pageSetUpPr fitToPage="1"/>
  </sheetPr>
  <dimension ref="A1:O29"/>
  <sheetViews>
    <sheetView workbookViewId="0">
      <selection activeCell="O13" sqref="O13"/>
    </sheetView>
  </sheetViews>
  <sheetFormatPr baseColWidth="10" defaultColWidth="10.85546875" defaultRowHeight="12.75" x14ac:dyDescent="0.2"/>
  <cols>
    <col min="1" max="1" width="4.140625" style="1" customWidth="1"/>
    <col min="2" max="2" width="48.42578125" style="1" customWidth="1"/>
    <col min="3" max="3" width="10.140625" style="1" customWidth="1"/>
    <col min="4" max="4" width="9.42578125" style="1" customWidth="1"/>
    <col min="5" max="5" width="8.7109375" style="1" customWidth="1"/>
    <col min="6" max="6" width="15.42578125" style="1" customWidth="1"/>
    <col min="7" max="7" width="16.28515625" style="1" customWidth="1"/>
    <col min="8" max="8" width="15.5703125" style="1" customWidth="1"/>
    <col min="9" max="10" width="13.5703125" style="1" bestFit="1" customWidth="1"/>
    <col min="11" max="11" width="13.140625" style="1" bestFit="1" customWidth="1"/>
    <col min="12" max="12" width="12.28515625" style="1" customWidth="1"/>
    <col min="13" max="13" width="13.5703125" style="1" bestFit="1" customWidth="1"/>
    <col min="14" max="14" width="13.140625" style="1" bestFit="1" customWidth="1"/>
    <col min="15" max="17" width="10.85546875" style="1"/>
    <col min="18" max="18" width="25.28515625" style="1" customWidth="1"/>
    <col min="19" max="16384" width="10.85546875" style="1"/>
  </cols>
  <sheetData>
    <row r="1" spans="1:15" s="81" customFormat="1" ht="24.95" customHeight="1" x14ac:dyDescent="0.2">
      <c r="A1" s="83"/>
      <c r="B1" s="84" t="s">
        <v>50</v>
      </c>
      <c r="C1" s="82"/>
      <c r="D1" s="82"/>
      <c r="E1" s="82"/>
      <c r="F1" s="82"/>
      <c r="G1" s="82"/>
      <c r="H1" s="82"/>
      <c r="I1" s="82"/>
      <c r="J1" s="82"/>
      <c r="K1" s="82"/>
      <c r="L1" s="82"/>
      <c r="M1" s="82"/>
      <c r="N1" s="82"/>
    </row>
    <row r="2" spans="1:15" x14ac:dyDescent="0.2">
      <c r="F2" s="206"/>
      <c r="G2" s="206"/>
      <c r="H2" s="2"/>
      <c r="I2" s="2"/>
      <c r="J2" s="2"/>
      <c r="K2" s="2"/>
    </row>
    <row r="3" spans="1:15" x14ac:dyDescent="0.2">
      <c r="A3" s="102"/>
      <c r="B3" s="103"/>
      <c r="C3" s="104" t="s">
        <v>22</v>
      </c>
      <c r="D3" s="104" t="s">
        <v>20</v>
      </c>
      <c r="E3" s="104" t="s">
        <v>21</v>
      </c>
      <c r="F3" s="102"/>
      <c r="G3" s="102"/>
      <c r="H3" s="102"/>
      <c r="I3" s="102"/>
      <c r="J3" s="102"/>
      <c r="K3" s="102"/>
      <c r="L3" s="102"/>
      <c r="M3" s="180" t="s">
        <v>60</v>
      </c>
      <c r="N3" s="181"/>
      <c r="O3" s="144"/>
    </row>
    <row r="4" spans="1:15" x14ac:dyDescent="0.2">
      <c r="A4" s="102"/>
      <c r="B4" s="105" t="s">
        <v>31</v>
      </c>
      <c r="C4" s="146" t="s">
        <v>61</v>
      </c>
      <c r="D4" s="146"/>
      <c r="E4" s="146"/>
      <c r="F4" s="102"/>
      <c r="G4" s="102"/>
      <c r="H4" s="102"/>
      <c r="I4" s="102"/>
      <c r="J4" s="102"/>
      <c r="K4" s="102"/>
      <c r="L4" s="102"/>
      <c r="M4" s="102"/>
      <c r="N4" s="102"/>
      <c r="O4" s="102"/>
    </row>
    <row r="5" spans="1:15" ht="24" customHeight="1" x14ac:dyDescent="0.25">
      <c r="A5" s="106"/>
      <c r="B5" s="155"/>
      <c r="C5" s="107"/>
      <c r="D5" s="107"/>
      <c r="E5" s="107"/>
      <c r="F5" s="106"/>
      <c r="G5" s="106"/>
      <c r="H5" s="149" t="s">
        <v>44</v>
      </c>
      <c r="I5" s="126"/>
      <c r="J5" s="102"/>
      <c r="K5" s="102"/>
      <c r="L5" s="102"/>
      <c r="M5" s="102"/>
      <c r="N5" s="102"/>
      <c r="O5" s="92"/>
    </row>
    <row r="6" spans="1:15" ht="24" customHeight="1" x14ac:dyDescent="0.25">
      <c r="A6" s="102"/>
      <c r="B6" s="156"/>
      <c r="C6" s="156"/>
      <c r="D6" s="156"/>
      <c r="E6" s="156"/>
      <c r="F6" s="156"/>
      <c r="G6" s="102"/>
      <c r="H6" s="151" t="s">
        <v>38</v>
      </c>
      <c r="I6" s="126" t="s">
        <v>36</v>
      </c>
      <c r="J6" s="102"/>
      <c r="K6" s="108"/>
      <c r="L6" s="109"/>
      <c r="M6" s="110"/>
      <c r="N6" s="102"/>
      <c r="O6" s="92"/>
    </row>
    <row r="7" spans="1:15" ht="15" x14ac:dyDescent="0.25">
      <c r="A7" s="102"/>
      <c r="B7" s="156"/>
      <c r="C7" s="156"/>
      <c r="D7" s="156"/>
      <c r="E7" s="156"/>
      <c r="F7" s="156"/>
      <c r="G7" s="102"/>
      <c r="H7" s="152" t="s">
        <v>38</v>
      </c>
      <c r="I7" s="153" t="s">
        <v>37</v>
      </c>
      <c r="J7" s="102"/>
      <c r="K7" s="102"/>
      <c r="L7" s="109"/>
      <c r="M7" s="110"/>
      <c r="N7" s="102"/>
      <c r="O7" s="92"/>
    </row>
    <row r="8" spans="1:15" x14ac:dyDescent="0.2">
      <c r="A8" s="102"/>
      <c r="B8" s="156"/>
      <c r="C8" s="156"/>
      <c r="D8" s="156"/>
      <c r="E8" s="156"/>
      <c r="F8" s="156"/>
      <c r="G8" s="102"/>
      <c r="H8" s="102"/>
      <c r="I8" s="102"/>
      <c r="J8" s="102"/>
      <c r="K8" s="102"/>
      <c r="L8" s="102"/>
      <c r="M8" s="109"/>
      <c r="N8" s="110"/>
      <c r="O8" s="102"/>
    </row>
    <row r="9" spans="1:15" ht="15" x14ac:dyDescent="0.25">
      <c r="A9" s="106"/>
      <c r="B9" s="105" t="s">
        <v>62</v>
      </c>
      <c r="C9" s="143">
        <v>43647</v>
      </c>
      <c r="D9" s="104" t="s">
        <v>63</v>
      </c>
      <c r="E9" s="154">
        <v>45107</v>
      </c>
      <c r="F9" s="92"/>
      <c r="G9" s="106"/>
      <c r="H9" s="106"/>
      <c r="I9" s="106"/>
      <c r="J9" s="106"/>
      <c r="K9" s="106"/>
      <c r="L9" s="102"/>
      <c r="M9" s="112"/>
      <c r="N9" s="182" t="s">
        <v>25</v>
      </c>
      <c r="O9" s="183"/>
    </row>
    <row r="10" spans="1:15" s="3" customFormat="1" ht="30.75" customHeight="1" x14ac:dyDescent="0.25">
      <c r="A10" s="106"/>
      <c r="B10" s="106"/>
      <c r="C10" s="184" t="s">
        <v>35</v>
      </c>
      <c r="D10" s="185"/>
      <c r="E10" s="186"/>
      <c r="F10" s="106"/>
      <c r="G10" s="141" t="s">
        <v>64</v>
      </c>
      <c r="H10" s="106"/>
      <c r="I10" s="106"/>
      <c r="J10" s="187" t="s">
        <v>32</v>
      </c>
      <c r="K10" s="188"/>
      <c r="L10" s="189"/>
      <c r="M10" s="113">
        <v>45107</v>
      </c>
      <c r="N10" s="182" t="s">
        <v>65</v>
      </c>
      <c r="O10" s="183"/>
    </row>
    <row r="11" spans="1:15" s="3" customFormat="1" ht="63.75" x14ac:dyDescent="0.2">
      <c r="A11" s="138" t="s">
        <v>14</v>
      </c>
      <c r="B11" s="137" t="s">
        <v>11</v>
      </c>
      <c r="C11" s="182" t="s">
        <v>7</v>
      </c>
      <c r="D11" s="194"/>
      <c r="E11" s="195"/>
      <c r="F11" s="137" t="s">
        <v>10</v>
      </c>
      <c r="G11" s="137" t="s">
        <v>66</v>
      </c>
      <c r="H11" s="137" t="s">
        <v>67</v>
      </c>
      <c r="I11" s="137" t="s">
        <v>68</v>
      </c>
      <c r="J11" s="137" t="s">
        <v>58</v>
      </c>
      <c r="K11" s="137" t="s">
        <v>69</v>
      </c>
      <c r="L11" s="137" t="s">
        <v>70</v>
      </c>
      <c r="M11" s="137" t="s">
        <v>34</v>
      </c>
      <c r="N11" s="114" t="s">
        <v>18</v>
      </c>
      <c r="O11" s="114" t="s">
        <v>12</v>
      </c>
    </row>
    <row r="12" spans="1:15" ht="21" x14ac:dyDescent="0.2">
      <c r="A12" s="127"/>
      <c r="B12" s="127"/>
      <c r="C12" s="132"/>
      <c r="D12" s="133"/>
      <c r="E12" s="134"/>
      <c r="F12" s="128" t="s">
        <v>53</v>
      </c>
      <c r="G12" s="128" t="s">
        <v>56</v>
      </c>
      <c r="H12" s="128" t="s">
        <v>56</v>
      </c>
      <c r="I12" s="128" t="s">
        <v>56</v>
      </c>
      <c r="J12" s="128" t="s">
        <v>54</v>
      </c>
      <c r="K12" s="128" t="s">
        <v>56</v>
      </c>
      <c r="L12" s="128" t="s">
        <v>71</v>
      </c>
      <c r="M12" s="128" t="s">
        <v>53</v>
      </c>
      <c r="N12" s="128" t="s">
        <v>55</v>
      </c>
      <c r="O12" s="128" t="s">
        <v>53</v>
      </c>
    </row>
    <row r="13" spans="1:15" ht="15" x14ac:dyDescent="0.2">
      <c r="A13" s="199">
        <v>1</v>
      </c>
      <c r="B13" s="207" t="s">
        <v>0</v>
      </c>
      <c r="C13" s="201" t="s">
        <v>4</v>
      </c>
      <c r="D13" s="202"/>
      <c r="E13" s="203"/>
      <c r="F13" s="144">
        <v>77350</v>
      </c>
      <c r="G13" s="144">
        <v>72</v>
      </c>
      <c r="H13" s="144">
        <v>24</v>
      </c>
      <c r="I13" s="135">
        <f>ROUND((G13-H13)*0.833,0)</f>
        <v>40</v>
      </c>
      <c r="J13" s="145">
        <v>43861</v>
      </c>
      <c r="K13" s="93">
        <f>IF(ISNUMBER(J13),DATEDIF(J13,$M$10,"m"),0)</f>
        <v>40</v>
      </c>
      <c r="L13" s="115">
        <f>IF((K13-I13)&gt;=0,1,1/(I13/K13))</f>
        <v>1</v>
      </c>
      <c r="M13" s="116">
        <f>F13*L13</f>
        <v>77350</v>
      </c>
      <c r="N13" s="117">
        <f>IF(M13&gt;0,O13/M13*100,0)</f>
        <v>60</v>
      </c>
      <c r="O13" s="118">
        <f>IF(ISTEXT($C$4),M13*0.6,IF(ISTEXT($D$4),M13*0.5,IF(ISTEXT($E$4),M13*0.4,"")))</f>
        <v>46410</v>
      </c>
    </row>
    <row r="14" spans="1:15" ht="15" x14ac:dyDescent="0.2">
      <c r="A14" s="200"/>
      <c r="B14" s="208"/>
      <c r="C14" s="201" t="s">
        <v>5</v>
      </c>
      <c r="D14" s="202"/>
      <c r="E14" s="203"/>
      <c r="F14" s="144">
        <v>77350</v>
      </c>
      <c r="G14" s="144">
        <v>72</v>
      </c>
      <c r="H14" s="144">
        <v>24</v>
      </c>
      <c r="I14" s="135">
        <f>ROUND((G14-H14)*0.666,0)</f>
        <v>32</v>
      </c>
      <c r="J14" s="145">
        <v>43861</v>
      </c>
      <c r="K14" s="93">
        <f t="shared" ref="K14:K17" si="0">IF(ISNUMBER(J14),DATEDIF(J14,$M$10,"m"),0)</f>
        <v>40</v>
      </c>
      <c r="L14" s="115">
        <f t="shared" ref="L14:L17" si="1">IF((K14-I14)&gt;=0,1,1/(I14/K14))</f>
        <v>1</v>
      </c>
      <c r="M14" s="116">
        <f t="shared" ref="M14:M16" si="2">F14*L14</f>
        <v>77350</v>
      </c>
      <c r="N14" s="117">
        <f t="shared" ref="N14:N17" si="3">IF(M14&gt;0,O14/M14*100,0)</f>
        <v>60</v>
      </c>
      <c r="O14" s="118">
        <f t="shared" ref="O14:O17" si="4">IF(ISTEXT($C$4),M14*0.6,IF(ISTEXT($D$4),M14*0.5,IF(ISTEXT($E$4),M14*0.4,"")))</f>
        <v>46410</v>
      </c>
    </row>
    <row r="15" spans="1:15" ht="45" x14ac:dyDescent="0.2">
      <c r="A15" s="142">
        <v>2</v>
      </c>
      <c r="B15" s="147" t="s">
        <v>1</v>
      </c>
      <c r="C15" s="196" t="s">
        <v>4</v>
      </c>
      <c r="D15" s="197"/>
      <c r="E15" s="198"/>
      <c r="F15" s="144">
        <v>198000</v>
      </c>
      <c r="G15" s="144">
        <v>72</v>
      </c>
      <c r="H15" s="144">
        <v>24</v>
      </c>
      <c r="I15" s="135">
        <f t="shared" ref="I15:I16" si="5">ROUND((G15-H15)*0.833,0)</f>
        <v>40</v>
      </c>
      <c r="J15" s="145">
        <v>43861</v>
      </c>
      <c r="K15" s="93">
        <f t="shared" si="0"/>
        <v>40</v>
      </c>
      <c r="L15" s="115">
        <f t="shared" si="1"/>
        <v>1</v>
      </c>
      <c r="M15" s="116">
        <f t="shared" si="2"/>
        <v>198000</v>
      </c>
      <c r="N15" s="117">
        <f t="shared" si="3"/>
        <v>60</v>
      </c>
      <c r="O15" s="118">
        <f t="shared" si="4"/>
        <v>118800</v>
      </c>
    </row>
    <row r="16" spans="1:15" ht="22.5" x14ac:dyDescent="0.2">
      <c r="A16" s="199">
        <v>3</v>
      </c>
      <c r="B16" s="147" t="s">
        <v>3</v>
      </c>
      <c r="C16" s="201" t="s">
        <v>4</v>
      </c>
      <c r="D16" s="202"/>
      <c r="E16" s="203"/>
      <c r="F16" s="144">
        <v>200000</v>
      </c>
      <c r="G16" s="144">
        <v>72</v>
      </c>
      <c r="H16" s="144">
        <v>24</v>
      </c>
      <c r="I16" s="135">
        <f t="shared" si="5"/>
        <v>40</v>
      </c>
      <c r="J16" s="145">
        <v>43861</v>
      </c>
      <c r="K16" s="93">
        <f t="shared" si="0"/>
        <v>40</v>
      </c>
      <c r="L16" s="115">
        <f t="shared" si="1"/>
        <v>1</v>
      </c>
      <c r="M16" s="116">
        <f t="shared" si="2"/>
        <v>200000</v>
      </c>
      <c r="N16" s="117">
        <f t="shared" si="3"/>
        <v>60</v>
      </c>
      <c r="O16" s="118">
        <f t="shared" si="4"/>
        <v>120000</v>
      </c>
    </row>
    <row r="17" spans="1:15" ht="22.5" x14ac:dyDescent="0.2">
      <c r="A17" s="200"/>
      <c r="B17" s="148" t="s">
        <v>3</v>
      </c>
      <c r="C17" s="201" t="s">
        <v>5</v>
      </c>
      <c r="D17" s="202"/>
      <c r="E17" s="203"/>
      <c r="F17" s="144">
        <v>200000</v>
      </c>
      <c r="G17" s="144">
        <v>72</v>
      </c>
      <c r="H17" s="144">
        <v>24</v>
      </c>
      <c r="I17" s="135">
        <f>ROUND((G17-H17)*0.666,0)</f>
        <v>32</v>
      </c>
      <c r="J17" s="145">
        <v>43861</v>
      </c>
      <c r="K17" s="93">
        <f t="shared" si="0"/>
        <v>40</v>
      </c>
      <c r="L17" s="115">
        <f t="shared" si="1"/>
        <v>1</v>
      </c>
      <c r="M17" s="116">
        <f>F17*L17</f>
        <v>200000</v>
      </c>
      <c r="N17" s="117">
        <f t="shared" si="3"/>
        <v>60</v>
      </c>
      <c r="O17" s="118">
        <f t="shared" si="4"/>
        <v>120000</v>
      </c>
    </row>
    <row r="18" spans="1:15" x14ac:dyDescent="0.2">
      <c r="A18" s="120"/>
      <c r="B18" s="119"/>
      <c r="C18" s="119"/>
      <c r="D18" s="119"/>
      <c r="E18" s="119"/>
      <c r="F18" s="121"/>
      <c r="G18" s="121"/>
      <c r="H18" s="121"/>
      <c r="I18" s="121"/>
      <c r="J18" s="96"/>
      <c r="K18" s="96"/>
      <c r="L18" s="97"/>
      <c r="M18" s="98"/>
      <c r="N18" s="98"/>
      <c r="O18" s="98"/>
    </row>
    <row r="19" spans="1:15" x14ac:dyDescent="0.2">
      <c r="A19" s="120"/>
      <c r="B19" s="106"/>
      <c r="C19" s="106"/>
      <c r="D19" s="106"/>
      <c r="E19" s="111"/>
      <c r="F19" s="122"/>
      <c r="G19" s="122"/>
      <c r="H19" s="106"/>
      <c r="I19" s="106"/>
      <c r="J19" s="95"/>
      <c r="K19" s="95"/>
      <c r="L19" s="95"/>
      <c r="M19" s="95"/>
      <c r="N19" s="99"/>
      <c r="O19" s="99"/>
    </row>
    <row r="20" spans="1:15" ht="15" x14ac:dyDescent="0.25">
      <c r="A20" s="122"/>
      <c r="B20" s="103"/>
      <c r="C20" s="204" t="s">
        <v>17</v>
      </c>
      <c r="D20" s="205"/>
      <c r="E20" s="205"/>
      <c r="F20" s="182" t="s">
        <v>19</v>
      </c>
      <c r="G20" s="193"/>
      <c r="H20" s="139"/>
      <c r="I20" s="139"/>
      <c r="J20" s="100"/>
      <c r="K20" s="100"/>
      <c r="L20" s="94"/>
      <c r="M20" s="94"/>
      <c r="N20" s="94"/>
      <c r="O20" s="94"/>
    </row>
    <row r="21" spans="1:15" ht="38.25" x14ac:dyDescent="0.25">
      <c r="A21" s="136" t="s">
        <v>14</v>
      </c>
      <c r="B21" s="137" t="s">
        <v>72</v>
      </c>
      <c r="C21" s="182" t="s">
        <v>10</v>
      </c>
      <c r="D21" s="194"/>
      <c r="E21" s="195"/>
      <c r="F21" s="114" t="s">
        <v>18</v>
      </c>
      <c r="G21" s="114" t="s">
        <v>12</v>
      </c>
      <c r="H21" s="140"/>
      <c r="I21" s="101"/>
      <c r="J21" s="101"/>
      <c r="K21" s="94"/>
      <c r="L21" s="94"/>
      <c r="M21" s="94"/>
      <c r="N21" s="94"/>
      <c r="O21" s="92"/>
    </row>
    <row r="22" spans="1:15" ht="63.75" x14ac:dyDescent="0.25">
      <c r="A22" s="123">
        <v>1</v>
      </c>
      <c r="B22" s="150" t="s">
        <v>15</v>
      </c>
      <c r="C22" s="190">
        <v>130119</v>
      </c>
      <c r="D22" s="191"/>
      <c r="E22" s="192"/>
      <c r="F22" s="124">
        <f>IF(C22&gt;0,G22/C22*100,0)</f>
        <v>60</v>
      </c>
      <c r="G22" s="125">
        <f>IF(ISTEXT($C$4),C22*0.6,IF(ISTEXT($D$4),C22*0.5,IF(ISTEXT($E$4),C22*0.4,"")))</f>
        <v>78071.399999999994</v>
      </c>
      <c r="H22" s="140"/>
      <c r="I22" s="98"/>
      <c r="J22" s="98"/>
      <c r="K22" s="94"/>
      <c r="L22" s="94"/>
      <c r="M22" s="94"/>
      <c r="N22" s="94"/>
      <c r="O22" s="92"/>
    </row>
    <row r="23" spans="1:15" ht="38.25" x14ac:dyDescent="0.25">
      <c r="A23" s="126">
        <v>2</v>
      </c>
      <c r="B23" s="150" t="s">
        <v>16</v>
      </c>
      <c r="C23" s="190">
        <v>30619</v>
      </c>
      <c r="D23" s="191"/>
      <c r="E23" s="192"/>
      <c r="F23" s="124">
        <f t="shared" ref="F23:F27" si="6">IF(C23&gt;0,G23/C23*100,0)</f>
        <v>60</v>
      </c>
      <c r="G23" s="125">
        <f t="shared" ref="G23:G27" si="7">IF(ISTEXT($C$4),C23*0.6,IF(ISTEXT($D$4),C23*0.5,IF(ISTEXT($E$4),C23*0.4,"")))</f>
        <v>18371.399999999998</v>
      </c>
      <c r="H23" s="140"/>
      <c r="I23" s="98"/>
      <c r="J23" s="98"/>
      <c r="K23" s="131"/>
      <c r="L23" s="94"/>
      <c r="M23" s="94"/>
      <c r="N23" s="94"/>
      <c r="O23" s="92"/>
    </row>
    <row r="24" spans="1:15" ht="15" x14ac:dyDescent="0.25">
      <c r="A24" s="126">
        <v>3</v>
      </c>
      <c r="B24" s="150" t="s">
        <v>2</v>
      </c>
      <c r="C24" s="190">
        <v>24000</v>
      </c>
      <c r="D24" s="191"/>
      <c r="E24" s="192"/>
      <c r="F24" s="124">
        <f t="shared" si="6"/>
        <v>60</v>
      </c>
      <c r="G24" s="125">
        <f t="shared" si="7"/>
        <v>14400</v>
      </c>
      <c r="H24" s="140"/>
      <c r="I24" s="98"/>
      <c r="J24" s="98"/>
      <c r="K24" s="94"/>
      <c r="L24" s="94"/>
      <c r="M24" s="94"/>
      <c r="N24" s="94"/>
      <c r="O24" s="92"/>
    </row>
    <row r="25" spans="1:15" ht="15" x14ac:dyDescent="0.25">
      <c r="A25" s="126"/>
      <c r="B25" s="150" t="s">
        <v>6</v>
      </c>
      <c r="C25" s="190">
        <v>6000</v>
      </c>
      <c r="D25" s="191"/>
      <c r="E25" s="192">
        <v>6000</v>
      </c>
      <c r="F25" s="124">
        <f t="shared" si="6"/>
        <v>60</v>
      </c>
      <c r="G25" s="125">
        <f t="shared" si="7"/>
        <v>3600</v>
      </c>
      <c r="H25" s="140"/>
      <c r="I25" s="98"/>
      <c r="J25" s="98"/>
      <c r="K25" s="94"/>
      <c r="L25" s="94"/>
      <c r="M25" s="94"/>
      <c r="N25" s="94"/>
      <c r="O25" s="92"/>
    </row>
    <row r="26" spans="1:15" ht="25.5" x14ac:dyDescent="0.25">
      <c r="A26" s="126">
        <v>4</v>
      </c>
      <c r="B26" s="150" t="s">
        <v>8</v>
      </c>
      <c r="C26" s="190">
        <v>15000</v>
      </c>
      <c r="D26" s="191"/>
      <c r="E26" s="192"/>
      <c r="F26" s="124">
        <f t="shared" si="6"/>
        <v>60</v>
      </c>
      <c r="G26" s="125">
        <f t="shared" si="7"/>
        <v>9000</v>
      </c>
      <c r="H26" s="140"/>
      <c r="I26" s="98"/>
      <c r="J26" s="98"/>
      <c r="K26" s="94"/>
      <c r="L26" s="94"/>
      <c r="M26" s="94"/>
      <c r="N26" s="94"/>
      <c r="O26" s="92"/>
    </row>
    <row r="27" spans="1:15" ht="25.5" x14ac:dyDescent="0.25">
      <c r="A27" s="102"/>
      <c r="B27" s="150" t="s">
        <v>9</v>
      </c>
      <c r="C27" s="190">
        <v>35000</v>
      </c>
      <c r="D27" s="191"/>
      <c r="E27" s="192"/>
      <c r="F27" s="124">
        <f t="shared" si="6"/>
        <v>60</v>
      </c>
      <c r="G27" s="125">
        <f t="shared" si="7"/>
        <v>21000</v>
      </c>
      <c r="H27" s="140"/>
      <c r="I27" s="94"/>
      <c r="J27" s="94"/>
      <c r="K27" s="94"/>
      <c r="L27" s="94"/>
      <c r="M27" s="94"/>
      <c r="N27" s="94"/>
      <c r="O27" s="92"/>
    </row>
    <row r="28" spans="1:15" x14ac:dyDescent="0.2">
      <c r="A28" s="94"/>
      <c r="B28" s="130"/>
      <c r="C28" s="94"/>
      <c r="D28" s="94"/>
      <c r="E28" s="94"/>
      <c r="F28" s="94"/>
      <c r="G28" s="94"/>
      <c r="H28" s="94"/>
      <c r="I28" s="94"/>
      <c r="J28" s="94"/>
      <c r="K28" s="94"/>
      <c r="L28" s="94"/>
      <c r="M28" s="94"/>
      <c r="N28" s="94"/>
      <c r="O28" s="94"/>
    </row>
    <row r="29" spans="1:15" x14ac:dyDescent="0.2">
      <c r="A29" s="129" t="s">
        <v>52</v>
      </c>
      <c r="B29" s="130" t="s">
        <v>59</v>
      </c>
      <c r="C29" s="94"/>
      <c r="D29" s="94"/>
      <c r="E29" s="94"/>
      <c r="F29" s="94"/>
      <c r="G29" s="94"/>
      <c r="H29" s="94"/>
      <c r="I29" s="94"/>
      <c r="J29" s="94"/>
      <c r="K29" s="94"/>
      <c r="L29" s="94"/>
      <c r="M29" s="94"/>
      <c r="N29" s="94"/>
      <c r="O29" s="94"/>
    </row>
  </sheetData>
  <sheetProtection password="E0FD" sheet="1" objects="1" scenarios="1"/>
  <mergeCells count="24">
    <mergeCell ref="F2:G2"/>
    <mergeCell ref="C11:E11"/>
    <mergeCell ref="A13:A14"/>
    <mergeCell ref="B13:B14"/>
    <mergeCell ref="C13:E13"/>
    <mergeCell ref="C14:E14"/>
    <mergeCell ref="C15:E15"/>
    <mergeCell ref="C25:E25"/>
    <mergeCell ref="A16:A17"/>
    <mergeCell ref="C16:E16"/>
    <mergeCell ref="C17:E17"/>
    <mergeCell ref="C20:E20"/>
    <mergeCell ref="C27:E27"/>
    <mergeCell ref="F20:G20"/>
    <mergeCell ref="C21:E21"/>
    <mergeCell ref="C22:E22"/>
    <mergeCell ref="C23:E23"/>
    <mergeCell ref="C24:E24"/>
    <mergeCell ref="C26:E26"/>
    <mergeCell ref="M3:N3"/>
    <mergeCell ref="N9:O9"/>
    <mergeCell ref="C10:E10"/>
    <mergeCell ref="J10:L10"/>
    <mergeCell ref="N10:O10"/>
  </mergeCells>
  <phoneticPr fontId="0" type="noConversion"/>
  <pageMargins left="0.70866141732283472" right="0.70866141732283472" top="0.78740157480314965" bottom="0.78740157480314965" header="0.31496062992125984" footer="0.31496062992125984"/>
  <pageSetup paperSize="9" scale="59" orientation="landscape" r:id="rId1"/>
  <headerFooter alignWithMargins="0">
    <oddFooter>&amp;L&amp;"Arial,Standard"&amp;7&amp;F - 02.05.2019 Zuschuss Kalkulation Moorschutz &amp;R&amp;"Arial,Standard"&amp;8&amp;P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J8"/>
  <sheetViews>
    <sheetView workbookViewId="0">
      <selection activeCell="E4" sqref="E4"/>
    </sheetView>
  </sheetViews>
  <sheetFormatPr baseColWidth="10" defaultColWidth="10.85546875" defaultRowHeight="14.25" x14ac:dyDescent="0.2"/>
  <cols>
    <col min="1" max="1" width="6.85546875" style="5" customWidth="1"/>
    <col min="2" max="2" width="34.5703125" style="5" customWidth="1"/>
    <col min="3" max="3" width="17" style="5" customWidth="1"/>
    <col min="4" max="4" width="15" style="5" customWidth="1"/>
    <col min="5" max="5" width="17.140625" style="5" customWidth="1"/>
    <col min="6" max="16384" width="10.85546875" style="5"/>
  </cols>
  <sheetData>
    <row r="1" spans="1:10" s="85" customFormat="1" ht="21.95" customHeight="1" x14ac:dyDescent="0.2">
      <c r="A1" s="86"/>
      <c r="B1" s="87" t="s">
        <v>49</v>
      </c>
      <c r="C1" s="88"/>
      <c r="D1" s="88"/>
      <c r="E1" s="88"/>
    </row>
    <row r="3" spans="1:10" ht="18" x14ac:dyDescent="0.25">
      <c r="A3" s="6"/>
      <c r="B3" s="7"/>
      <c r="C3" s="6"/>
      <c r="D3" s="13" t="s">
        <v>46</v>
      </c>
      <c r="E3" s="13" t="s">
        <v>45</v>
      </c>
      <c r="F3" s="6"/>
      <c r="G3" s="6"/>
      <c r="H3" s="6"/>
      <c r="I3" s="6"/>
      <c r="J3" s="9"/>
    </row>
    <row r="4" spans="1:10" ht="80.25" x14ac:dyDescent="0.25">
      <c r="A4" s="6"/>
      <c r="B4" s="10" t="s">
        <v>39</v>
      </c>
      <c r="C4" s="157" t="s">
        <v>73</v>
      </c>
      <c r="D4" s="11" t="s">
        <v>48</v>
      </c>
      <c r="E4" s="159" t="s">
        <v>74</v>
      </c>
      <c r="F4" s="6"/>
      <c r="G4" s="6"/>
      <c r="H4" s="6"/>
      <c r="I4" s="6"/>
      <c r="J4" s="9"/>
    </row>
    <row r="5" spans="1:10" ht="18" x14ac:dyDescent="0.25">
      <c r="A5" s="7"/>
      <c r="B5" s="12" t="s">
        <v>40</v>
      </c>
      <c r="C5" s="8">
        <v>72</v>
      </c>
      <c r="D5" s="8">
        <f>ROUND(C5*0.833,0)</f>
        <v>60</v>
      </c>
      <c r="E5" s="8">
        <f>ROUND(C5*0.666,0)</f>
        <v>48</v>
      </c>
      <c r="F5" s="6"/>
      <c r="G5" s="6"/>
      <c r="H5" s="6"/>
      <c r="I5" s="6"/>
      <c r="J5" s="9"/>
    </row>
    <row r="6" spans="1:10" ht="28.5" x14ac:dyDescent="0.25">
      <c r="A6" s="7"/>
      <c r="B6" s="12" t="s">
        <v>41</v>
      </c>
      <c r="C6" s="8">
        <v>72</v>
      </c>
      <c r="D6" s="8">
        <f>ROUND(C6*0.833,0)</f>
        <v>60</v>
      </c>
      <c r="E6" s="8">
        <f>ROUND(C6*0.666,0)</f>
        <v>48</v>
      </c>
      <c r="F6" s="6"/>
      <c r="G6" s="6"/>
      <c r="H6" s="6"/>
      <c r="I6" s="6"/>
      <c r="J6" s="9"/>
    </row>
    <row r="7" spans="1:10" ht="28.5" x14ac:dyDescent="0.25">
      <c r="A7" s="9"/>
      <c r="B7" s="12" t="s">
        <v>42</v>
      </c>
      <c r="C7" s="8">
        <v>60</v>
      </c>
      <c r="D7" s="8">
        <f>ROUND(C7*0.833,0)</f>
        <v>50</v>
      </c>
      <c r="E7" s="8">
        <f>ROUND(C7*0.666,0)</f>
        <v>40</v>
      </c>
      <c r="F7" s="9"/>
      <c r="G7" s="9"/>
      <c r="H7" s="9"/>
      <c r="I7" s="9"/>
      <c r="J7" s="9"/>
    </row>
    <row r="8" spans="1:10" ht="28.5" x14ac:dyDescent="0.25">
      <c r="A8" s="9"/>
      <c r="B8" s="12" t="s">
        <v>43</v>
      </c>
      <c r="C8" s="8">
        <v>72</v>
      </c>
      <c r="D8" s="8">
        <f>ROUND(C8*0.833,0)</f>
        <v>60</v>
      </c>
      <c r="E8" s="8">
        <f>ROUND(C8*0.666,0)</f>
        <v>48</v>
      </c>
      <c r="F8" s="9"/>
      <c r="G8" s="9"/>
      <c r="H8" s="9"/>
      <c r="I8" s="9"/>
      <c r="J8" s="9"/>
    </row>
  </sheetData>
  <sheetProtection password="E0FD" sheet="1" objects="1" scenarios="1"/>
  <phoneticPr fontId="2" type="noConversion"/>
  <pageMargins left="0.70866141732283472" right="0.70866141732283472" top="0.78740157480314965" bottom="0.78740157480314965" header="0.31496062992125984" footer="0.31496062992125984"/>
  <pageSetup paperSize="9" orientation="landscape" r:id="rId1"/>
  <headerFooter scaleWithDoc="0">
    <oddFooter>&amp;L&amp;"Arial,Standard"&amp;7&amp;F - 02.05.2019 Zuschuss Kalkulation Moorschutz &amp;R&amp;"Arial,Standard"&amp;8&amp;P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O30"/>
  <sheetViews>
    <sheetView tabSelected="1" workbookViewId="0">
      <selection activeCell="J13" sqref="J13"/>
    </sheetView>
  </sheetViews>
  <sheetFormatPr baseColWidth="10" defaultColWidth="10.85546875" defaultRowHeight="12.75" x14ac:dyDescent="0.2"/>
  <cols>
    <col min="1" max="1" width="6.5703125" style="15" customWidth="1"/>
    <col min="2" max="2" width="37" style="15" customWidth="1"/>
    <col min="3" max="3" width="7.85546875" style="15" customWidth="1"/>
    <col min="4" max="4" width="9" style="15" customWidth="1"/>
    <col min="5" max="5" width="8.7109375" style="15" customWidth="1"/>
    <col min="6" max="6" width="19.42578125" style="15" bestFit="1" customWidth="1"/>
    <col min="7" max="7" width="15.5703125" style="15" customWidth="1"/>
    <col min="8" max="8" width="13.42578125" style="15" customWidth="1"/>
    <col min="9" max="9" width="12.7109375" style="15" customWidth="1"/>
    <col min="10" max="10" width="13.140625" style="15" customWidth="1"/>
    <col min="11" max="11" width="14.7109375" style="15" customWidth="1"/>
    <col min="12" max="12" width="13.140625" style="15" customWidth="1"/>
    <col min="13" max="13" width="14.7109375" style="15" customWidth="1"/>
    <col min="14" max="14" width="8.5703125" style="15" bestFit="1" customWidth="1"/>
    <col min="15" max="15" width="12.140625" style="15" customWidth="1"/>
    <col min="16" max="18" width="10.85546875" style="15"/>
    <col min="19" max="19" width="25.28515625" style="15" customWidth="1"/>
    <col min="20" max="16384" width="10.85546875" style="15"/>
  </cols>
  <sheetData>
    <row r="1" spans="1:15" s="89" customFormat="1" ht="18.600000000000001" customHeight="1" x14ac:dyDescent="0.2">
      <c r="A1" s="90"/>
      <c r="B1" s="91" t="s">
        <v>47</v>
      </c>
      <c r="C1" s="90"/>
      <c r="D1" s="90"/>
      <c r="E1" s="90"/>
      <c r="F1" s="90"/>
      <c r="G1" s="90"/>
      <c r="H1" s="90"/>
      <c r="I1" s="90"/>
      <c r="J1" s="90"/>
      <c r="K1" s="90"/>
      <c r="L1" s="90"/>
      <c r="M1" s="90"/>
      <c r="N1" s="90"/>
      <c r="O1" s="90"/>
    </row>
    <row r="2" spans="1:15" ht="8.4499999999999993" customHeight="1" x14ac:dyDescent="0.2">
      <c r="A2" s="90"/>
      <c r="B2" s="90"/>
      <c r="C2" s="90"/>
      <c r="D2" s="90"/>
      <c r="E2" s="90"/>
      <c r="F2" s="90"/>
      <c r="G2" s="90"/>
      <c r="H2" s="90"/>
      <c r="I2" s="90"/>
      <c r="J2" s="90"/>
      <c r="K2" s="90"/>
      <c r="L2" s="90"/>
      <c r="M2" s="90"/>
      <c r="N2" s="90"/>
      <c r="O2" s="90"/>
    </row>
    <row r="3" spans="1:15" x14ac:dyDescent="0.2">
      <c r="A3" s="31"/>
      <c r="B3" s="32"/>
      <c r="C3" s="33" t="s">
        <v>22</v>
      </c>
      <c r="D3" s="33" t="s">
        <v>20</v>
      </c>
      <c r="E3" s="33" t="s">
        <v>21</v>
      </c>
      <c r="F3" s="31"/>
      <c r="G3" s="31"/>
      <c r="H3" s="31"/>
      <c r="I3" s="31"/>
      <c r="J3" s="31"/>
      <c r="K3" s="31"/>
      <c r="L3" s="31"/>
      <c r="M3" s="180" t="s">
        <v>60</v>
      </c>
      <c r="N3" s="181"/>
      <c r="O3" s="178"/>
    </row>
    <row r="4" spans="1:15" ht="13.5" thickBot="1" x14ac:dyDescent="0.25">
      <c r="A4" s="31"/>
      <c r="B4" s="34" t="s">
        <v>31</v>
      </c>
      <c r="C4" s="16"/>
      <c r="D4" s="16"/>
      <c r="E4" s="16"/>
      <c r="F4" s="31"/>
      <c r="G4" s="31"/>
      <c r="H4" s="31"/>
      <c r="I4" s="31"/>
      <c r="J4" s="31"/>
      <c r="K4" s="31"/>
      <c r="L4" s="31"/>
      <c r="M4" s="31"/>
      <c r="N4" s="31"/>
      <c r="O4" s="31"/>
    </row>
    <row r="5" spans="1:15" ht="18.95" customHeight="1" x14ac:dyDescent="0.2">
      <c r="A5" s="35"/>
      <c r="B5" s="36"/>
      <c r="C5" s="37"/>
      <c r="D5" s="37"/>
      <c r="E5" s="38"/>
      <c r="F5" s="35"/>
      <c r="G5" s="39" t="s">
        <v>44</v>
      </c>
      <c r="H5" s="40"/>
      <c r="I5" s="31"/>
      <c r="J5" s="31"/>
      <c r="K5" s="31"/>
      <c r="L5" s="31"/>
      <c r="M5" s="31"/>
      <c r="N5" s="31"/>
      <c r="O5" s="31"/>
    </row>
    <row r="6" spans="1:15" x14ac:dyDescent="0.2">
      <c r="A6" s="31"/>
      <c r="B6" s="34" t="s">
        <v>27</v>
      </c>
      <c r="C6" s="211">
        <f>O19</f>
        <v>0</v>
      </c>
      <c r="D6" s="212"/>
      <c r="E6" s="41" t="s">
        <v>30</v>
      </c>
      <c r="F6" s="31"/>
      <c r="G6" s="42" t="s">
        <v>38</v>
      </c>
      <c r="H6" s="43" t="s">
        <v>36</v>
      </c>
      <c r="I6" s="31"/>
      <c r="J6" s="31"/>
      <c r="K6" s="31"/>
      <c r="L6" s="44"/>
      <c r="M6" s="45"/>
      <c r="N6" s="46"/>
      <c r="O6" s="31"/>
    </row>
    <row r="7" spans="1:15" ht="13.5" thickBot="1" x14ac:dyDescent="0.25">
      <c r="A7" s="31"/>
      <c r="B7" s="34" t="s">
        <v>28</v>
      </c>
      <c r="C7" s="211">
        <f>G28</f>
        <v>0</v>
      </c>
      <c r="D7" s="212"/>
      <c r="E7" s="41" t="s">
        <v>30</v>
      </c>
      <c r="F7" s="31"/>
      <c r="G7" s="47" t="s">
        <v>38</v>
      </c>
      <c r="H7" s="48" t="s">
        <v>37</v>
      </c>
      <c r="I7" s="31"/>
      <c r="J7" s="31"/>
      <c r="K7" s="31"/>
      <c r="L7" s="31"/>
      <c r="M7" s="45"/>
      <c r="N7" s="46"/>
      <c r="O7" s="31"/>
    </row>
    <row r="8" spans="1:15" x14ac:dyDescent="0.2">
      <c r="A8" s="31"/>
      <c r="B8" s="34" t="s">
        <v>26</v>
      </c>
      <c r="C8" s="211">
        <f>SUM(C6:D7)</f>
        <v>0</v>
      </c>
      <c r="D8" s="212"/>
      <c r="E8" s="41" t="s">
        <v>30</v>
      </c>
      <c r="F8" s="31"/>
      <c r="G8" s="31"/>
      <c r="H8" s="31"/>
      <c r="I8" s="31"/>
      <c r="J8" s="31"/>
      <c r="K8" s="31"/>
      <c r="L8" s="31"/>
      <c r="M8" s="45"/>
      <c r="N8" s="46"/>
      <c r="O8" s="31"/>
    </row>
    <row r="9" spans="1:15" ht="12.6" customHeight="1" x14ac:dyDescent="0.2">
      <c r="A9" s="35"/>
      <c r="B9" s="174" t="s">
        <v>62</v>
      </c>
      <c r="C9" s="177"/>
      <c r="D9" s="176" t="s">
        <v>63</v>
      </c>
      <c r="E9" s="175">
        <f>M10</f>
        <v>45107</v>
      </c>
      <c r="F9" s="35"/>
      <c r="G9" s="35"/>
      <c r="H9" s="35"/>
      <c r="I9" s="35"/>
      <c r="J9" s="31"/>
      <c r="K9" s="31"/>
      <c r="L9" s="31"/>
      <c r="M9" s="50"/>
      <c r="N9" s="182" t="s">
        <v>25</v>
      </c>
      <c r="O9" s="183"/>
    </row>
    <row r="10" spans="1:15" ht="32.25" customHeight="1" x14ac:dyDescent="0.25">
      <c r="A10" s="35"/>
      <c r="B10" s="35"/>
      <c r="C10" s="217" t="s">
        <v>35</v>
      </c>
      <c r="D10" s="218"/>
      <c r="E10" s="219"/>
      <c r="F10" s="35"/>
      <c r="G10" s="164" t="s">
        <v>64</v>
      </c>
      <c r="H10" s="35"/>
      <c r="I10" s="52"/>
      <c r="J10" s="220" t="s">
        <v>32</v>
      </c>
      <c r="K10" s="220"/>
      <c r="L10" s="220"/>
      <c r="M10" s="54">
        <v>45107</v>
      </c>
      <c r="N10" s="182" t="str">
        <f>IF(ISTEXT(C4),"Kleines Unternehmen",IF(ISTEXT(D4),"Mittleres Unternehmen",IF(ISTEXT(E4),"Großes Unternehmen","")))</f>
        <v/>
      </c>
      <c r="O10" s="183"/>
    </row>
    <row r="11" spans="1:15" ht="97.5" customHeight="1" x14ac:dyDescent="0.2">
      <c r="A11" s="55" t="s">
        <v>14</v>
      </c>
      <c r="B11" s="55" t="s">
        <v>11</v>
      </c>
      <c r="C11" s="182" t="s">
        <v>7</v>
      </c>
      <c r="D11" s="194"/>
      <c r="E11" s="195"/>
      <c r="F11" s="55" t="s">
        <v>10</v>
      </c>
      <c r="G11" s="163" t="s">
        <v>66</v>
      </c>
      <c r="H11" s="166" t="s">
        <v>67</v>
      </c>
      <c r="I11" s="55" t="s">
        <v>23</v>
      </c>
      <c r="J11" s="167" t="s">
        <v>58</v>
      </c>
      <c r="K11" s="169" t="s">
        <v>69</v>
      </c>
      <c r="L11" s="55" t="s">
        <v>33</v>
      </c>
      <c r="M11" s="55" t="s">
        <v>34</v>
      </c>
      <c r="N11" s="58" t="s">
        <v>18</v>
      </c>
      <c r="O11" s="58" t="s">
        <v>12</v>
      </c>
    </row>
    <row r="12" spans="1:15" ht="21" x14ac:dyDescent="0.2">
      <c r="A12" s="77"/>
      <c r="B12" s="77"/>
      <c r="C12" s="51"/>
      <c r="D12" s="56"/>
      <c r="E12" s="57"/>
      <c r="F12" s="78" t="s">
        <v>53</v>
      </c>
      <c r="G12" s="78" t="s">
        <v>56</v>
      </c>
      <c r="H12" s="165" t="s">
        <v>56</v>
      </c>
      <c r="I12" s="78" t="s">
        <v>56</v>
      </c>
      <c r="J12" s="168" t="s">
        <v>54</v>
      </c>
      <c r="K12" s="78" t="s">
        <v>56</v>
      </c>
      <c r="L12" s="78" t="s">
        <v>57</v>
      </c>
      <c r="M12" s="78" t="s">
        <v>53</v>
      </c>
      <c r="N12" s="78" t="s">
        <v>55</v>
      </c>
      <c r="O12" s="78" t="s">
        <v>53</v>
      </c>
    </row>
    <row r="13" spans="1:15" ht="24" customHeight="1" x14ac:dyDescent="0.2">
      <c r="A13" s="199">
        <v>1</v>
      </c>
      <c r="B13" s="209" t="s">
        <v>24</v>
      </c>
      <c r="C13" s="201" t="s">
        <v>4</v>
      </c>
      <c r="D13" s="202"/>
      <c r="E13" s="203"/>
      <c r="F13" s="18"/>
      <c r="G13" s="18"/>
      <c r="H13" s="221"/>
      <c r="I13" s="4">
        <f>ROUND((G13-H13)*0.833,0)</f>
        <v>0</v>
      </c>
      <c r="J13" s="19"/>
      <c r="K13" s="53">
        <f>IF(ISNUMBER(J13),DATEDIF(J13,$M$10,"m"),0)</f>
        <v>0</v>
      </c>
      <c r="L13" s="59">
        <f>IF((K13-I13)&gt;=0,1,1/(I13/K13))</f>
        <v>1</v>
      </c>
      <c r="M13" s="161">
        <f t="shared" ref="M13:M18" si="0">F13*L13</f>
        <v>0</v>
      </c>
      <c r="N13" s="61">
        <f>IF(M13&gt;0,O13/M13*100,0)</f>
        <v>0</v>
      </c>
      <c r="O13" s="62" t="str">
        <f>IF(ISTEXT($C$4),M13*0.6,IF(ISTEXT($D$4),M13*0.5,IF(ISTEXT($E$4),M13*0.4,"")))</f>
        <v/>
      </c>
    </row>
    <row r="14" spans="1:15" ht="24" customHeight="1" x14ac:dyDescent="0.2">
      <c r="A14" s="200"/>
      <c r="B14" s="210"/>
      <c r="C14" s="201" t="s">
        <v>5</v>
      </c>
      <c r="D14" s="202"/>
      <c r="E14" s="203"/>
      <c r="F14" s="18"/>
      <c r="G14" s="18"/>
      <c r="H14" s="221"/>
      <c r="I14" s="158">
        <f>ROUND((G14-H14)*0.666,0)</f>
        <v>0</v>
      </c>
      <c r="J14" s="19"/>
      <c r="K14" s="162">
        <f t="shared" ref="K14:K18" si="1">IF(ISNUMBER(J14),DATEDIF(J14,$M$10,"m"),0)</f>
        <v>0</v>
      </c>
      <c r="L14" s="160">
        <f t="shared" ref="L14:L18" si="2">IF((K14-I14)&gt;=0,1,1/(I14/K14))</f>
        <v>1</v>
      </c>
      <c r="M14" s="60">
        <f t="shared" si="0"/>
        <v>0</v>
      </c>
      <c r="N14" s="61">
        <f t="shared" ref="N14:N18" si="3">IF(M14&gt;0,O14/M14*100,0)</f>
        <v>0</v>
      </c>
      <c r="O14" s="62" t="str">
        <f t="shared" ref="O14:O18" si="4">IF(ISTEXT($C$4),M14*0.6,IF(ISTEXT($D$4),M14*0.5,IF(ISTEXT($E$4),M14*0.4,"")))</f>
        <v/>
      </c>
    </row>
    <row r="15" spans="1:15" ht="24" customHeight="1" x14ac:dyDescent="0.2">
      <c r="A15" s="199">
        <v>2</v>
      </c>
      <c r="B15" s="209" t="s">
        <v>24</v>
      </c>
      <c r="C15" s="201" t="s">
        <v>4</v>
      </c>
      <c r="D15" s="202"/>
      <c r="E15" s="203"/>
      <c r="F15" s="18"/>
      <c r="G15" s="18"/>
      <c r="H15" s="221"/>
      <c r="I15" s="158">
        <f t="shared" ref="I15:I17" si="5">ROUND((G15-H15)*0.833,0)</f>
        <v>0</v>
      </c>
      <c r="J15" s="19"/>
      <c r="K15" s="162">
        <f t="shared" si="1"/>
        <v>0</v>
      </c>
      <c r="L15" s="160">
        <f t="shared" si="2"/>
        <v>1</v>
      </c>
      <c r="M15" s="60">
        <f t="shared" si="0"/>
        <v>0</v>
      </c>
      <c r="N15" s="61">
        <f t="shared" si="3"/>
        <v>0</v>
      </c>
      <c r="O15" s="62" t="str">
        <f t="shared" si="4"/>
        <v/>
      </c>
    </row>
    <row r="16" spans="1:15" ht="24" customHeight="1" x14ac:dyDescent="0.2">
      <c r="A16" s="200"/>
      <c r="B16" s="210"/>
      <c r="C16" s="201" t="s">
        <v>5</v>
      </c>
      <c r="D16" s="202"/>
      <c r="E16" s="203"/>
      <c r="F16" s="18"/>
      <c r="G16" s="18"/>
      <c r="H16" s="221"/>
      <c r="I16" s="158">
        <f>ROUND((G16-H16)*0.666,0)</f>
        <v>0</v>
      </c>
      <c r="J16" s="19"/>
      <c r="K16" s="162">
        <f t="shared" si="1"/>
        <v>0</v>
      </c>
      <c r="L16" s="160">
        <f t="shared" si="2"/>
        <v>1</v>
      </c>
      <c r="M16" s="60">
        <f t="shared" si="0"/>
        <v>0</v>
      </c>
      <c r="N16" s="61">
        <f t="shared" si="3"/>
        <v>0</v>
      </c>
      <c r="O16" s="62" t="str">
        <f t="shared" si="4"/>
        <v/>
      </c>
    </row>
    <row r="17" spans="1:15" ht="24" customHeight="1" x14ac:dyDescent="0.2">
      <c r="A17" s="199">
        <v>3</v>
      </c>
      <c r="B17" s="209" t="s">
        <v>24</v>
      </c>
      <c r="C17" s="201" t="s">
        <v>4</v>
      </c>
      <c r="D17" s="202"/>
      <c r="E17" s="203"/>
      <c r="F17" s="18"/>
      <c r="G17" s="18"/>
      <c r="H17" s="221"/>
      <c r="I17" s="158">
        <f t="shared" si="5"/>
        <v>0</v>
      </c>
      <c r="J17" s="19"/>
      <c r="K17" s="162">
        <f t="shared" si="1"/>
        <v>0</v>
      </c>
      <c r="L17" s="160">
        <f t="shared" si="2"/>
        <v>1</v>
      </c>
      <c r="M17" s="60">
        <f t="shared" si="0"/>
        <v>0</v>
      </c>
      <c r="N17" s="61">
        <f t="shared" si="3"/>
        <v>0</v>
      </c>
      <c r="O17" s="62" t="str">
        <f t="shared" si="4"/>
        <v/>
      </c>
    </row>
    <row r="18" spans="1:15" ht="24" customHeight="1" x14ac:dyDescent="0.2">
      <c r="A18" s="200"/>
      <c r="B18" s="210"/>
      <c r="C18" s="201" t="s">
        <v>5</v>
      </c>
      <c r="D18" s="202"/>
      <c r="E18" s="203"/>
      <c r="F18" s="18"/>
      <c r="G18" s="18"/>
      <c r="H18" s="221"/>
      <c r="I18" s="158">
        <f>ROUND((G18-H18)*0.666,0)</f>
        <v>0</v>
      </c>
      <c r="J18" s="19"/>
      <c r="K18" s="162">
        <f t="shared" si="1"/>
        <v>0</v>
      </c>
      <c r="L18" s="160">
        <f t="shared" si="2"/>
        <v>1</v>
      </c>
      <c r="M18" s="60">
        <f t="shared" si="0"/>
        <v>0</v>
      </c>
      <c r="N18" s="61">
        <f t="shared" si="3"/>
        <v>0</v>
      </c>
      <c r="O18" s="62" t="str">
        <f t="shared" si="4"/>
        <v/>
      </c>
    </row>
    <row r="19" spans="1:15" s="17" customFormat="1" ht="24" customHeight="1" x14ac:dyDescent="0.2">
      <c r="A19" s="63"/>
      <c r="B19" s="64"/>
      <c r="C19" s="64"/>
      <c r="D19" s="64"/>
      <c r="E19" s="65" t="s">
        <v>51</v>
      </c>
      <c r="F19" s="66">
        <f>SUM(F13:F18)</f>
        <v>0</v>
      </c>
      <c r="G19" s="67"/>
      <c r="H19" s="20"/>
      <c r="I19" s="21"/>
      <c r="J19" s="22"/>
      <c r="K19" s="22"/>
      <c r="L19" s="23"/>
      <c r="M19" s="24"/>
      <c r="N19" s="68" t="s">
        <v>29</v>
      </c>
      <c r="O19" s="69">
        <f>SUM(O13:O18)</f>
        <v>0</v>
      </c>
    </row>
    <row r="20" spans="1:15" s="17" customFormat="1" x14ac:dyDescent="0.2">
      <c r="A20" s="70"/>
      <c r="B20" s="64"/>
      <c r="C20" s="64"/>
      <c r="D20" s="64"/>
      <c r="E20" s="64"/>
      <c r="F20" s="71"/>
      <c r="G20" s="71"/>
      <c r="H20" s="25"/>
      <c r="I20" s="25"/>
      <c r="L20" s="26"/>
      <c r="M20" s="27"/>
      <c r="N20" s="27"/>
      <c r="O20" s="27"/>
    </row>
    <row r="21" spans="1:15" s="17" customFormat="1" x14ac:dyDescent="0.2">
      <c r="A21" s="70"/>
      <c r="B21" s="35"/>
      <c r="C21" s="35"/>
      <c r="D21" s="35"/>
      <c r="E21" s="49"/>
      <c r="F21" s="72"/>
      <c r="G21" s="72"/>
      <c r="N21" s="28"/>
      <c r="O21" s="28"/>
    </row>
    <row r="22" spans="1:15" ht="15" x14ac:dyDescent="0.25">
      <c r="A22" s="72"/>
      <c r="B22" s="32"/>
      <c r="C22" s="204" t="s">
        <v>17</v>
      </c>
      <c r="D22" s="205"/>
      <c r="E22" s="205"/>
      <c r="F22" s="182" t="s">
        <v>19</v>
      </c>
      <c r="G22" s="194"/>
      <c r="H22" s="216"/>
      <c r="I22" s="29"/>
      <c r="J22" s="29"/>
      <c r="K22" s="29"/>
    </row>
    <row r="23" spans="1:15" ht="25.5" x14ac:dyDescent="0.2">
      <c r="A23" s="73" t="s">
        <v>14</v>
      </c>
      <c r="B23" s="55" t="s">
        <v>13</v>
      </c>
      <c r="C23" s="182" t="s">
        <v>10</v>
      </c>
      <c r="D23" s="194"/>
      <c r="E23" s="195"/>
      <c r="F23" s="170" t="s">
        <v>18</v>
      </c>
      <c r="G23" s="170"/>
      <c r="H23" s="170" t="s">
        <v>12</v>
      </c>
      <c r="I23" s="30"/>
      <c r="J23" s="30"/>
      <c r="K23" s="30"/>
    </row>
    <row r="24" spans="1:15" ht="15" x14ac:dyDescent="0.25">
      <c r="A24" s="74">
        <v>1</v>
      </c>
      <c r="B24" s="18" t="s">
        <v>24</v>
      </c>
      <c r="C24" s="213"/>
      <c r="D24" s="214"/>
      <c r="E24" s="215"/>
      <c r="F24" s="172">
        <f>IF(C24&gt;0,H24/C24*100,0)</f>
        <v>0</v>
      </c>
      <c r="G24" s="172"/>
      <c r="H24" s="173" t="str">
        <f t="shared" ref="H24:H27" si="6">IF(ISTEXT($C$4),C24*0.6,IF(ISTEXT($D$4),C24*0.5,IF(ISTEXT($E$4),C24*0.4,"")))</f>
        <v/>
      </c>
      <c r="I24" s="27"/>
      <c r="J24" s="27"/>
      <c r="K24" s="27"/>
    </row>
    <row r="25" spans="1:15" ht="15" x14ac:dyDescent="0.25">
      <c r="A25" s="75">
        <v>2</v>
      </c>
      <c r="B25" s="18" t="s">
        <v>24</v>
      </c>
      <c r="C25" s="213"/>
      <c r="D25" s="214"/>
      <c r="E25" s="215"/>
      <c r="F25" s="172">
        <f t="shared" ref="F25:F27" si="7">IF(C25&gt;0,H25/C25*100,0)</f>
        <v>0</v>
      </c>
      <c r="G25" s="172"/>
      <c r="H25" s="173" t="str">
        <f t="shared" si="6"/>
        <v/>
      </c>
      <c r="I25" s="27"/>
      <c r="J25" s="27"/>
      <c r="K25" s="27"/>
    </row>
    <row r="26" spans="1:15" ht="15" x14ac:dyDescent="0.25">
      <c r="A26" s="75">
        <v>3</v>
      </c>
      <c r="B26" s="18" t="s">
        <v>24</v>
      </c>
      <c r="C26" s="213"/>
      <c r="D26" s="214"/>
      <c r="E26" s="215"/>
      <c r="F26" s="172">
        <f t="shared" si="7"/>
        <v>0</v>
      </c>
      <c r="G26" s="172"/>
      <c r="H26" s="173" t="str">
        <f t="shared" si="6"/>
        <v/>
      </c>
      <c r="I26" s="27"/>
      <c r="J26" s="27"/>
      <c r="K26" s="27"/>
    </row>
    <row r="27" spans="1:15" ht="15" x14ac:dyDescent="0.25">
      <c r="A27" s="75">
        <v>4</v>
      </c>
      <c r="B27" s="18" t="s">
        <v>24</v>
      </c>
      <c r="C27" s="213"/>
      <c r="D27" s="214"/>
      <c r="E27" s="215"/>
      <c r="F27" s="172">
        <f t="shared" si="7"/>
        <v>0</v>
      </c>
      <c r="G27" s="172"/>
      <c r="H27" s="173" t="str">
        <f t="shared" si="6"/>
        <v/>
      </c>
      <c r="I27" s="27"/>
      <c r="J27" s="27"/>
      <c r="K27" s="27"/>
    </row>
    <row r="28" spans="1:15" x14ac:dyDescent="0.2">
      <c r="A28" s="31"/>
      <c r="B28" s="31"/>
      <c r="C28" s="31"/>
      <c r="D28" s="31"/>
      <c r="E28" s="31"/>
      <c r="F28" s="171" t="s">
        <v>29</v>
      </c>
      <c r="G28" s="171"/>
      <c r="H28" s="173">
        <v>0</v>
      </c>
    </row>
    <row r="30" spans="1:15" x14ac:dyDescent="0.2">
      <c r="A30" s="79" t="s">
        <v>52</v>
      </c>
      <c r="B30" s="80" t="s">
        <v>59</v>
      </c>
    </row>
  </sheetData>
  <sheetProtection password="E0FD" sheet="1" objects="1" scenarios="1"/>
  <mergeCells count="28">
    <mergeCell ref="F22:H22"/>
    <mergeCell ref="N9:O9"/>
    <mergeCell ref="C10:E10"/>
    <mergeCell ref="C11:E11"/>
    <mergeCell ref="C13:E13"/>
    <mergeCell ref="C14:E14"/>
    <mergeCell ref="N10:O10"/>
    <mergeCell ref="J10:L10"/>
    <mergeCell ref="C27:E27"/>
    <mergeCell ref="C23:E23"/>
    <mergeCell ref="C24:E24"/>
    <mergeCell ref="C25:E25"/>
    <mergeCell ref="C18:E18"/>
    <mergeCell ref="C22:E22"/>
    <mergeCell ref="C26:E26"/>
    <mergeCell ref="M3:N3"/>
    <mergeCell ref="A13:A14"/>
    <mergeCell ref="B13:B14"/>
    <mergeCell ref="A17:A18"/>
    <mergeCell ref="B17:B18"/>
    <mergeCell ref="A15:A16"/>
    <mergeCell ref="B15:B16"/>
    <mergeCell ref="C6:D6"/>
    <mergeCell ref="C7:D7"/>
    <mergeCell ref="C8:D8"/>
    <mergeCell ref="C15:E15"/>
    <mergeCell ref="C16:E16"/>
    <mergeCell ref="C17:E17"/>
  </mergeCells>
  <phoneticPr fontId="0" type="noConversion"/>
  <pageMargins left="0" right="0" top="0.98425196850393704" bottom="0.19685039370078741" header="0.51181102362204722" footer="0.31496062992125984"/>
  <pageSetup paperSize="9" scale="69" orientation="landscape" r:id="rId1"/>
  <headerFooter>
    <oddHeader>&amp;R&amp;G</oddHeader>
    <oddFooter>&amp;L&amp;"Arial,Standard"&amp;7&amp;F - 02.05.2019 Zuschuss Kalkulation Moorschutz &amp;R&amp;"Arial,Standard"&amp;8&amp;P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7489B6386AA7940890C7949A49AB1CE" ma:contentTypeVersion="53" ma:contentTypeDescription="Ein neues Dokument erstellen." ma:contentTypeScope="" ma:versionID="268a65b234e893fd55c59474456fc4d6">
  <xsd:schema xmlns:xsd="http://www.w3.org/2001/XMLSchema" xmlns:p="http://schemas.microsoft.com/office/2006/metadata/properties" xmlns:ns1="c66656d4-09fa-42b0-b41e-95aa341be823" xmlns:ns3="2ebc0d58-cb5e-4fd4-a118-2e45205a1eaf" targetNamespace="http://schemas.microsoft.com/office/2006/metadata/properties" ma:root="true" ma:fieldsID="a7379464af024885125f7481433fb47d" ns1:_="" ns3:_="">
    <xsd:import namespace="c66656d4-09fa-42b0-b41e-95aa341be823"/>
    <xsd:import namespace="2ebc0d58-cb5e-4fd4-a118-2e45205a1eaf"/>
    <xsd:element name="properties">
      <xsd:complexType>
        <xsd:sequence>
          <xsd:element name="documentManagement">
            <xsd:complexType>
              <xsd:all>
                <xsd:element ref="ns3:zugeordnetes_x0020_Produkt" minOccurs="0"/>
                <xsd:element ref="ns3:Genehmiger" minOccurs="0"/>
                <xsd:element ref="ns3:Veröffentlichungsdatum" minOccurs="0"/>
                <xsd:element ref="ns3:Änderungsgrund" minOccurs="0"/>
                <xsd:element ref="ns3:Genehmiger_x0020_Kommentare" minOccurs="0"/>
                <xsd:element ref="ns3:Approval_x0020_workflow_x0020_finished" minOccurs="0"/>
                <xsd:element ref="ns3:StartWorkflow" minOccurs="0"/>
                <xsd:element ref="ns3:zur_x0020_Version_x0020_gehörende_x0020_Genehmigungsaufgaben" minOccurs="0"/>
                <xsd:element ref="ns1:F_x00e4_lligkeitsdatum" minOccurs="0"/>
                <xsd:element ref="ns3:gültig_x0020_ab" minOccurs="0"/>
                <xsd:element ref="ns3:gültig_x0020_bis" minOccurs="0"/>
                <xsd:element ref="ns3:Verantwortung" minOccurs="0"/>
                <xsd:element ref="ns1:zugeordnete_x0020_Formularvorlagen" minOccurs="0"/>
                <xsd:element ref="ns3:Formularkategorie" minOccurs="0"/>
                <xsd:element ref="ns1:Stichw_x00f6_rter" minOccurs="0"/>
                <xsd:element ref="ns3:Dokument_x0020_verwendet_x0020_in_x0020_folgenden_x0020_Prozesselementen" minOccurs="0"/>
                <xsd:element ref="ns1:AGB_x0020_und_x0020_Sonderbedingungen_x0020_der_x0020_ILB" minOccurs="0"/>
                <xsd:element ref="ns1:ver_x00f6_ffentlicht_x0020_auf_x0020_www_x002e_ilb_x002e_de" minOccurs="0"/>
                <xsd:element ref="ns1:Hausinternes_x0020_Formular" minOccurs="0"/>
                <xsd:element ref="ns1:Dateiname" minOccurs="0"/>
                <xsd:element ref="ns1:Letzter_x0020_Autor" minOccurs="0"/>
                <xsd:element ref="ns1:Aktueller_x0020_Bearbeiter" minOccurs="0"/>
                <xsd:element ref="ns1:Zur_x0020_Freigabe" minOccurs="0"/>
                <xsd:element ref="ns1:Kommentar" minOccurs="0"/>
                <xsd:element ref="ns1:Typ_x0020__x002d__x0020_FGCenter_x002d_Dokument" minOccurs="0"/>
                <xsd:element ref="ns1:ADAS_x002d_Dokument" minOccurs="0"/>
                <xsd:element ref="ns1:adas_x002f_word_x002d_Dokument" minOccurs="0"/>
                <xsd:element ref="ns1:profil_x0020_c_x002f_s_x002d_Dokument" minOccurs="0"/>
                <xsd:element ref="ns1:GrundNichtInhaltlich" minOccurs="0"/>
                <xsd:element ref="ns1:Archiviert" minOccurs="0"/>
                <xsd:element ref="ns1:Muster" minOccurs="0"/>
                <xsd:element ref="ns1:Standard" minOccurs="0"/>
                <xsd:element ref="ns1:Kundenportal_x002d_Dokument" minOccurs="0"/>
                <xsd:element ref="ns1:rechtlich_x0020_gepr_x00fc_ft" minOccurs="0"/>
                <xsd:element ref="ns3:VKS-EFRE-Relevanz" minOccurs="0"/>
                <xsd:element ref="ns3:VKS-ESF-Relevanz" minOccurs="0"/>
                <xsd:element ref="ns1:Stand_x0020_des_x0020_Dokumentes" minOccurs="0"/>
              </xsd:all>
            </xsd:complexType>
          </xsd:element>
        </xsd:sequence>
      </xsd:complexType>
    </xsd:element>
  </xsd:schema>
  <xsd:schema xmlns:xsd="http://www.w3.org/2001/XMLSchema" xmlns:dms="http://schemas.microsoft.com/office/2006/documentManagement/types" targetNamespace="c66656d4-09fa-42b0-b41e-95aa341be823" elementFormDefault="qualified">
    <xsd:import namespace="http://schemas.microsoft.com/office/2006/documentManagement/types"/>
    <xsd:element name="F_x00e4_lligkeitsdatum" ma:index="17" nillable="true" ma:displayName="Fälligkeitsdatum" ma:format="DateOnly" ma:internalName="F_x00e4_lligkeitsdatum">
      <xsd:simpleType>
        <xsd:restriction base="dms:DateTime"/>
      </xsd:simpleType>
    </xsd:element>
    <xsd:element name="zugeordnete_x0020_Formularvorlagen" ma:index="23" nillable="true" ma:displayName="zugeordnete Formularvorlagen" ma:list="{ef1d1314-a20b-482d-99dd-037f45a22bac}" ma:internalName="zugeordnete_x0020_Formularvorlagen" ma:showField="Title">
      <xsd:complexType>
        <xsd:complexContent>
          <xsd:extension base="dms:MultiChoiceLookup">
            <xsd:sequence>
              <xsd:element name="Value" type="dms:Lookup" maxOccurs="unbounded" minOccurs="0" nillable="true"/>
            </xsd:sequence>
          </xsd:extension>
        </xsd:complexContent>
      </xsd:complexType>
    </xsd:element>
    <xsd:element name="Stichw_x00f6_rter" ma:index="25" nillable="true" ma:displayName="Stichwörter" ma:internalName="Stichw_x00f6_rter">
      <xsd:complexType>
        <xsd:complexContent>
          <xsd:extension base="dms:MultiChoice">
            <xsd:sequence>
              <xsd:element name="Value" maxOccurs="unbounded" minOccurs="0" nillable="true">
                <xsd:simpleType>
                  <xsd:restriction base="dms:Choice">
                    <xsd:enumeration value="Dokumentation"/>
                    <xsd:enumeration value="EU-Dokumentation"/>
                    <xsd:enumeration value="Formulare"/>
                    <xsd:enumeration value="Organisationsstruktur"/>
                    <xsd:enumeration value="Sonstige Dokumente"/>
                  </xsd:restriction>
                </xsd:simpleType>
              </xsd:element>
            </xsd:sequence>
          </xsd:extension>
        </xsd:complexContent>
      </xsd:complexType>
    </xsd:element>
    <xsd:element name="AGB_x0020_und_x0020_Sonderbedingungen_x0020_der_x0020_ILB" ma:index="28" nillable="true" ma:displayName="AGB und Sonderbedingungen der ILB" ma:default="0" ma:internalName="AGB_x0020_und_x0020_Sonderbedingungen_x0020_der_x0020_ILB">
      <xsd:simpleType>
        <xsd:restriction base="dms:Boolean"/>
      </xsd:simpleType>
    </xsd:element>
    <xsd:element name="ver_x00f6_ffentlicht_x0020_auf_x0020_www_x002e_ilb_x002e_de" ma:index="29" nillable="true" ma:displayName="veröffentlicht auf www.ilb.de" ma:default="0" ma:internalName="ver_x00f6_ffentlicht_x0020_auf_x0020_www_x002e_ilb_x002e_de">
      <xsd:simpleType>
        <xsd:restriction base="dms:Boolean"/>
      </xsd:simpleType>
    </xsd:element>
    <xsd:element name="Hausinternes_x0020_Formular" ma:index="30" nillable="true" ma:displayName="Hausinternes Formular" ma:default="0" ma:internalName="Hausinternes_x0020_Formular">
      <xsd:simpleType>
        <xsd:restriction base="dms:Boolean"/>
      </xsd:simpleType>
    </xsd:element>
    <xsd:element name="Dateiname" ma:index="31" nillable="true" ma:displayName="Dateiname" ma:internalName="Dateiname">
      <xsd:simpleType>
        <xsd:restriction base="dms:Text">
          <xsd:maxLength value="255"/>
        </xsd:restriction>
      </xsd:simpleType>
    </xsd:element>
    <xsd:element name="Letzter_x0020_Autor" ma:index="32" nillable="true" ma:displayName="Letzter Autor" ma:list="UserInfo" ma:internalName="Letzter_x0020_A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ktueller_x0020_Bearbeiter" ma:index="33" nillable="true" ma:displayName="Aktueller Bearbeiter" ma:list="UserInfo" ma:internalName="Aktueller_x0020_Bearbei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Zur_x0020_Freigabe" ma:index="34" nillable="true" ma:displayName="Zur Freigabe" ma:default="0" ma:internalName="Zur_x0020_Freigabe">
      <xsd:simpleType>
        <xsd:restriction base="dms:Boolean"/>
      </xsd:simpleType>
    </xsd:element>
    <xsd:element name="Kommentar" ma:index="35" nillable="true" ma:displayName="Kommentar" ma:internalName="Kommentar">
      <xsd:simpleType>
        <xsd:restriction base="dms:Note"/>
      </xsd:simpleType>
    </xsd:element>
    <xsd:element name="Typ_x0020__x002d__x0020_FGCenter_x002d_Dokument" ma:index="36" nillable="true" ma:displayName="FGCenter-Dokument" ma:default="0" ma:internalName="Typ_x0020__x002d__x0020_FGCenter_x002d_Dokument">
      <xsd:simpleType>
        <xsd:restriction base="dms:Boolean"/>
      </xsd:simpleType>
    </xsd:element>
    <xsd:element name="ADAS_x002d_Dokument" ma:index="37" nillable="true" ma:displayName="ADAS-Dokument" ma:default="0" ma:internalName="ADAS_x002d_Dokument">
      <xsd:simpleType>
        <xsd:restriction base="dms:Boolean"/>
      </xsd:simpleType>
    </xsd:element>
    <xsd:element name="adas_x002f_word_x002d_Dokument" ma:index="38" nillable="true" ma:displayName="adas/word-Dokument" ma:default="0" ma:internalName="adas_x002f_word_x002d_Dokument">
      <xsd:simpleType>
        <xsd:restriction base="dms:Boolean"/>
      </xsd:simpleType>
    </xsd:element>
    <xsd:element name="profil_x0020_c_x002f_s_x002d_Dokument" ma:index="39" nillable="true" ma:displayName="profil c/s-Dokument" ma:default="0" ma:internalName="profil_x0020_c_x002f_s_x002d_Dokument">
      <xsd:simpleType>
        <xsd:restriction base="dms:Boolean"/>
      </xsd:simpleType>
    </xsd:element>
    <xsd:element name="GrundNichtInhaltlich" ma:index="40" nillable="true" ma:displayName="Änderungsgrund falls Änderung nicht inhaltlich" ma:internalName="GrundNichtInhaltlich">
      <xsd:simpleType>
        <xsd:restriction base="dms:Note"/>
      </xsd:simpleType>
    </xsd:element>
    <xsd:element name="Archiviert" ma:index="41" nillable="true" ma:displayName="Archiviert" ma:default="0" ma:internalName="Archiviert">
      <xsd:simpleType>
        <xsd:restriction base="dms:Boolean"/>
      </xsd:simpleType>
    </xsd:element>
    <xsd:element name="Muster" ma:index="42" nillable="true" ma:displayName="Muster" ma:default="0" ma:internalName="Muster">
      <xsd:simpleType>
        <xsd:restriction base="dms:Boolean"/>
      </xsd:simpleType>
    </xsd:element>
    <xsd:element name="Standard" ma:index="43" nillable="true" ma:displayName="Standard" ma:default="0" ma:internalName="Standard">
      <xsd:simpleType>
        <xsd:restriction base="dms:Boolean"/>
      </xsd:simpleType>
    </xsd:element>
    <xsd:element name="Kundenportal_x002d_Dokument" ma:index="44" nillable="true" ma:displayName="Kundenportal-Dokument" ma:default="0" ma:internalName="Kundenportal_x002d_Dokument">
      <xsd:simpleType>
        <xsd:restriction base="dms:Boolean"/>
      </xsd:simpleType>
    </xsd:element>
    <xsd:element name="rechtlich_x0020_gepr_x00fc_ft" ma:index="45" nillable="true" ma:displayName="rechtlich geprüft" ma:format="DateOnly" ma:internalName="rechtlich_x0020_gepr_x00fc_ft">
      <xsd:simpleType>
        <xsd:restriction base="dms:DateTime"/>
      </xsd:simpleType>
    </xsd:element>
    <xsd:element name="Stand_x0020_des_x0020_Dokumentes" ma:index="48" nillable="true" ma:displayName="Stand des Dokumentes" ma:internalName="Stand_x0020_des_x0020_Dokumentes">
      <xsd:simpleType>
        <xsd:restriction base="dms:Text">
          <xsd:maxLength value="255"/>
        </xsd:restriction>
      </xsd:simpleType>
    </xsd:element>
  </xsd:schema>
  <xsd:schema xmlns:xsd="http://www.w3.org/2001/XMLSchema" xmlns:dms="http://schemas.microsoft.com/office/2006/documentManagement/types" targetNamespace="2ebc0d58-cb5e-4fd4-a118-2e45205a1eaf" elementFormDefault="qualified">
    <xsd:import namespace="http://schemas.microsoft.com/office/2006/documentManagement/types"/>
    <xsd:element name="zugeordnetes_x0020_Produkt" ma:index="9" nillable="true" ma:displayName="zugeordnetes Produkt" ma:list="{20e96eb2-61de-4125-ac13-8d18b2b1ce48}" ma:internalName="zugeordnetes_x0020_Produkt"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enehmiger" ma:index="10" nillable="true" ma:displayName="Genehmiger" ma:list="UserInfo" ma:internalName="Genehmi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öffentlichungsdatum" ma:index="11" nillable="true" ma:displayName="Veröffentlichungsdatum" ma:format="DateOnly" ma:internalName="Ver_x00f6_ffentlichungsdatum">
      <xsd:simpleType>
        <xsd:restriction base="dms:DateTime"/>
      </xsd:simpleType>
    </xsd:element>
    <xsd:element name="Änderungsgrund" ma:index="12" nillable="true" ma:displayName="Änderungsgrund" ma:internalName="_x00c4_nderungsgrund">
      <xsd:simpleType>
        <xsd:restriction base="dms:Note"/>
      </xsd:simpleType>
    </xsd:element>
    <xsd:element name="Genehmiger_x0020_Kommentare" ma:index="13" nillable="true" ma:displayName="Genehmiger Kommentare" ma:internalName="Genehmiger_x0020_Kommentare">
      <xsd:simpleType>
        <xsd:restriction base="dms:Note"/>
      </xsd:simpleType>
    </xsd:element>
    <xsd:element name="Approval_x0020_workflow_x0020_finished" ma:index="14" nillable="true" ma:displayName="Approval workflow finished" ma:default="0" ma:internalName="Approval_x0020_workflow_x0020_finished">
      <xsd:simpleType>
        <xsd:restriction base="dms:Boolean"/>
      </xsd:simpleType>
    </xsd:element>
    <xsd:element name="StartWorkflow" ma:index="15" nillable="true" ma:displayName="StartWorkflow" ma:default="0" ma:internalName="StartWorkflow">
      <xsd:simpleType>
        <xsd:restriction base="dms:Boolean"/>
      </xsd:simpleType>
    </xsd:element>
    <xsd:element name="zur_x0020_Version_x0020_gehörende_x0020_Genehmigungsaufgaben" ma:index="16" nillable="true" ma:displayName="zur Version gehörende Genehmigungsaufgaben" ma:list="{a87a0d85-df93-41ff-95f2-96af05fd2d89}" ma:internalName="zur_x0020_Version_x0020_geh_x00f6_rende_x0020_Genehmigungsaufgaben"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ültig_x0020_ab" ma:index="18" nillable="true" ma:displayName="gültig ab" ma:format="DateOnly" ma:internalName="g_x00fc_ltig_x0020_ab">
      <xsd:simpleType>
        <xsd:restriction base="dms:DateTime"/>
      </xsd:simpleType>
    </xsd:element>
    <xsd:element name="gültig_x0020_bis" ma:index="19" nillable="true" ma:displayName="gültig bis" ma:format="DateOnly" ma:internalName="g_x00fc_ltig_x0020_bis">
      <xsd:simpleType>
        <xsd:restriction base="dms:DateTime"/>
      </xsd:simpleType>
    </xsd:element>
    <xsd:element name="Verantwortung" ma:index="22" nillable="true" ma:displayName="Verantwortung" ma:list="{1ca3bc89-fcea-41af-a31a-1ccbf461a35d}" ma:internalName="Verantwortung"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Formularkategorie" ma:index="24" nillable="true" ma:displayName="Formularkategorie" ma:list="{17089a1b-8ba6-4e5b-a8c8-eaef0035e4cc}" ma:internalName="Formularkategori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Dokument_x0020_verwendet_x0020_in_x0020_folgenden_x0020_Prozesselementen" ma:index="26" nillable="true" ma:displayName="Dokument verwendet in folgenden Prozesselementen" ma:list="{a4a869fe-878a-4b9f-a7f0-8e16bba97fa0}" ma:internalName="Dokument_x0020_verwendet_x0020_in_x0020_folgenden_x0020_Prozesselementen"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VKS-EFRE-Relevanz" ma:index="46" nillable="true" ma:displayName="VKS-EFRE-Relevanz" ma:default="0" ma:internalName="VKS_x002d_EFRE_x002d_Relevanz">
      <xsd:simpleType>
        <xsd:restriction base="dms:Boolean"/>
      </xsd:simpleType>
    </xsd:element>
    <xsd:element name="VKS-ESF-Relevanz" ma:index="47" nillable="true" ma:displayName="VKS-ESF-Relevanz" ma:default="0" ma:internalName="VKS_x002d_ESF_x002d_Relevanz">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VKS-EFRE-Relevanz xmlns="2ebc0d58-cb5e-4fd4-a118-2e45205a1eaf">false</VKS-EFRE-Relevanz>
    <zugeordnetes_x0020_Produkt xmlns="2ebc0d58-cb5e-4fd4-a118-2e45205a1eaf">
      <Value>876</Value>
    </zugeordnetes_x0020_Produkt>
    <Änderungsgrund xmlns="2ebc0d58-cb5e-4fd4-a118-2e45205a1eaf">Änderungen an den Berechnungen auf Grundlage der Vorlage des LfU</Änderungsgrund>
    <Formularkategorie xmlns="2ebc0d58-cb5e-4fd4-a118-2e45205a1eaf"/>
    <Approval_x0020_workflow_x0020_finished xmlns="2ebc0d58-cb5e-4fd4-a118-2e45205a1eaf">false</Approval_x0020_workflow_x0020_finished>
    <gültig_x0020_bis xmlns="2ebc0d58-cb5e-4fd4-a118-2e45205a1eaf" xsi:nil="true"/>
    <Hausinternes_x0020_Formular xmlns="c66656d4-09fa-42b0-b41e-95aa341be823">false</Hausinternes_x0020_Formular>
    <zugeordnete_x0020_Formularvorlagen xmlns="c66656d4-09fa-42b0-b41e-95aa341be823"/>
    <Veröffentlichungsdatum xmlns="2ebc0d58-cb5e-4fd4-a118-2e45205a1eaf">2019-05-07T22:00:00+00:00</Veröffentlichungsdatum>
    <VKS-ESF-Relevanz xmlns="2ebc0d58-cb5e-4fd4-a118-2e45205a1eaf">false</VKS-ESF-Relevanz>
    <Genehmiger xmlns="2ebc0d58-cb5e-4fd4-a118-2e45205a1eaf">
      <UserInfo>
        <DisplayName>Antje Zölfl</DisplayName>
        <AccountId>311</AccountId>
        <AccountType/>
      </UserInfo>
    </Genehmiger>
    <StartWorkflow xmlns="2ebc0d58-cb5e-4fd4-a118-2e45205a1eaf">false</StartWorkflow>
    <F_x00e4_lligkeitsdatum xmlns="c66656d4-09fa-42b0-b41e-95aa341be823">2019-05-07T22:00:00+00:00</F_x00e4_lligkeitsdatum>
    <Stichw_x00f6_rter xmlns="c66656d4-09fa-42b0-b41e-95aa341be823">
      <Value>Formulare</Value>
    </Stichw_x00f6_rter>
    <AGB_x0020_und_x0020_Sonderbedingungen_x0020_der_x0020_ILB xmlns="c66656d4-09fa-42b0-b41e-95aa341be823">false</AGB_x0020_und_x0020_Sonderbedingungen_x0020_der_x0020_ILB>
    <Dokument_x0020_verwendet_x0020_in_x0020_folgenden_x0020_Prozesselementen xmlns="2ebc0d58-cb5e-4fd4-a118-2e45205a1eaf"/>
    <Dateiname xmlns="c66656d4-09fa-42b0-b41e-95aa341be823" xsi:nil="true"/>
    <gültig_x0020_ab xmlns="2ebc0d58-cb5e-4fd4-a118-2e45205a1eaf">2019-05-07T22:00:00+00:00</gültig_x0020_ab>
    <Genehmiger_x0020_Kommentare xmlns="2ebc0d58-cb5e-4fd4-a118-2e45205a1eaf" xsi:nil="true"/>
    <zur_x0020_Version_x0020_gehörende_x0020_Genehmigungsaufgaben xmlns="2ebc0d58-cb5e-4fd4-a118-2e45205a1eaf"/>
    <Verantwortung xmlns="2ebc0d58-cb5e-4fd4-a118-2e45205a1eaf">
      <Value>386</Value>
    </Verantwortung>
    <ver_x00f6_ffentlicht_x0020_auf_x0020_www_x002e_ilb_x002e_de xmlns="c66656d4-09fa-42b0-b41e-95aa341be823">true</ver_x00f6_ffentlicht_x0020_auf_x0020_www_x002e_ilb_x002e_de>
    <adas_x002f_word_x002d_Dokument xmlns="c66656d4-09fa-42b0-b41e-95aa341be823">false</adas_x002f_word_x002d_Dokument>
    <ADAS_x002d_Dokument xmlns="c66656d4-09fa-42b0-b41e-95aa341be823">false</ADAS_x002d_Dokument>
    <Muster xmlns="c66656d4-09fa-42b0-b41e-95aa341be823">false</Muster>
    <GrundNichtInhaltlich xmlns="c66656d4-09fa-42b0-b41e-95aa341be823" xsi:nil="true"/>
    <Kundenportal_x002d_Dokument xmlns="c66656d4-09fa-42b0-b41e-95aa341be823">true</Kundenportal_x002d_Dokument>
    <Letzter_x0020_Autor xmlns="c66656d4-09fa-42b0-b41e-95aa341be823">
      <UserInfo>
        <DisplayName>Mandy Glanz</DisplayName>
        <AccountId>1181</AccountId>
        <AccountType/>
      </UserInfo>
    </Letzter_x0020_Autor>
    <profil_x0020_c_x002f_s_x002d_Dokument xmlns="c66656d4-09fa-42b0-b41e-95aa341be823">false</profil_x0020_c_x002f_s_x002d_Dokument>
    <Stand_x0020_des_x0020_Dokumentes xmlns="c66656d4-09fa-42b0-b41e-95aa341be823" xsi:nil="true"/>
    <Standard xmlns="c66656d4-09fa-42b0-b41e-95aa341be823">false</Standard>
    <Archiviert xmlns="c66656d4-09fa-42b0-b41e-95aa341be823">false</Archiviert>
    <Aktueller_x0020_Bearbeiter xmlns="c66656d4-09fa-42b0-b41e-95aa341be823">
      <UserInfo>
        <DisplayName/>
        <AccountId xsi:nil="true"/>
        <AccountType/>
      </UserInfo>
    </Aktueller_x0020_Bearbeiter>
    <rechtlich_x0020_gepr_x00fc_ft xmlns="c66656d4-09fa-42b0-b41e-95aa341be823">2019-02-21T23:00:00+00:00</rechtlich_x0020_gepr_x00fc_ft>
    <Zur_x0020_Freigabe xmlns="c66656d4-09fa-42b0-b41e-95aa341be823">false</Zur_x0020_Freigabe>
    <Kommentar xmlns="c66656d4-09fa-42b0-b41e-95aa341be823" xsi:nil="true"/>
    <Typ_x0020__x002d__x0020_FGCenter_x002d_Dokument xmlns="c66656d4-09fa-42b0-b41e-95aa341be823">false</Typ_x0020__x002d__x0020_FGCenter_x002d_Dokument>
  </documentManagement>
</p:properties>
</file>

<file path=customXml/itemProps1.xml><?xml version="1.0" encoding="utf-8"?>
<ds:datastoreItem xmlns:ds="http://schemas.openxmlformats.org/officeDocument/2006/customXml" ds:itemID="{B325DE27-9A36-4141-B546-71908BD51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656d4-09fa-42b0-b41e-95aa341be823"/>
    <ds:schemaRef ds:uri="2ebc0d58-cb5e-4fd4-a118-2e45205a1ea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2E5BBBE-59A7-411F-A9AE-F1485B041597}">
  <ds:schemaRefs>
    <ds:schemaRef ds:uri="http://schemas.microsoft.com/sharepoint/v3/contenttype/forms"/>
  </ds:schemaRefs>
</ds:datastoreItem>
</file>

<file path=customXml/itemProps3.xml><?xml version="1.0" encoding="utf-8"?>
<ds:datastoreItem xmlns:ds="http://schemas.openxmlformats.org/officeDocument/2006/customXml" ds:itemID="{C29D58C1-608E-4A28-94B6-DFE15EA37FFE}">
  <ds:schemaRefs>
    <ds:schemaRef ds:uri="http://purl.org/dc/dcmitype/"/>
    <ds:schemaRef ds:uri="http://purl.org/dc/terms/"/>
    <ds:schemaRef ds:uri="c66656d4-09fa-42b0-b41e-95aa341be823"/>
    <ds:schemaRef ds:uri="2ebc0d58-cb5e-4fd4-a118-2e45205a1eaf"/>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0. Lies mich</vt:lpstr>
      <vt:lpstr>1. Beispiele</vt:lpstr>
      <vt:lpstr>2. Abschreibung</vt:lpstr>
      <vt:lpstr>3. Eingabe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Zuschuss Kalkulation Moorschutz</dc:title>
  <dc:subject>w1902220919</dc:subject>
  <dc:creator>Mandy Glanz</dc:creator>
  <cp:lastModifiedBy>Mandy Glanz</cp:lastModifiedBy>
  <cp:lastPrinted>2019-05-02T13:38:36Z</cp:lastPrinted>
  <dcterms:created xsi:type="dcterms:W3CDTF">2018-11-29T10:31:02Z</dcterms:created>
  <dcterms:modified xsi:type="dcterms:W3CDTF">2019-05-21T11:02:57Z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0x01010037489B6386AA7940890C7949A49AB1CE</vt:lpwstr>
  </property>
  <property fmtid="{D5CDD505-2E9C-101B-9397-08002B2CF9AE}" pid="3" name="Komentar">
    <vt:lpwstr>Passwort Blattschutz: Moor2019</vt:lpwstr>
  </property>
  <property fmtid="{D5CDD505-2E9C-101B-9397-08002B2CF9AE}" pid="4" name="FGCenter-Dokument">
    <vt:lpwstr>false</vt:lpwstr>
  </property>
  <property fmtid="{D5CDD505-2E9C-101B-9397-08002B2CF9AE}" pid="5" name="Order">
    <vt:r8>1278100</vt:r8>
  </property>
  <property fmtid="{D5CDD505-2E9C-101B-9397-08002B2CF9AE}" pid="6" name="xd_ProgID">
    <vt:lpwstr/>
  </property>
  <property fmtid="{D5CDD505-2E9C-101B-9397-08002B2CF9AE}" pid="7" name="TemplateUrl">
    <vt:lpwstr/>
  </property>
</Properties>
</file>